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25" windowWidth="14055" windowHeight="7110"/>
  </bookViews>
  <sheets>
    <sheet name="FANTAGIRO" sheetId="1" r:id="rId1"/>
    <sheet name="ASTA" sheetId="2" r:id="rId2"/>
  </sheets>
  <definedNames>
    <definedName name="_xlnm._FilterDatabase" localSheetId="0" hidden="1">FANTAGIRO!$A$88:$B$95</definedName>
  </definedNames>
  <calcPr calcId="145621"/>
</workbook>
</file>

<file path=xl/calcChain.xml><?xml version="1.0" encoding="utf-8"?>
<calcChain xmlns="http://schemas.openxmlformats.org/spreadsheetml/2006/main">
  <c r="B33" i="1" l="1"/>
  <c r="B27" i="1"/>
  <c r="B82" i="1"/>
  <c r="B80" i="1"/>
  <c r="B67" i="1"/>
  <c r="B78" i="1"/>
  <c r="W75" i="1"/>
  <c r="W69" i="1"/>
  <c r="W68" i="1"/>
  <c r="W67" i="1"/>
  <c r="W54" i="1"/>
  <c r="W53" i="1"/>
  <c r="W52" i="1"/>
  <c r="W43" i="1"/>
  <c r="W42" i="1"/>
  <c r="W41" i="1"/>
  <c r="W40" i="1"/>
  <c r="W39" i="1"/>
  <c r="W11" i="1"/>
  <c r="W10" i="1"/>
  <c r="W9" i="1"/>
  <c r="W8" i="1"/>
  <c r="W7" i="1"/>
  <c r="W6" i="1"/>
  <c r="W5" i="1"/>
  <c r="W3" i="1"/>
  <c r="P13" i="2"/>
  <c r="A95" i="1"/>
  <c r="A94" i="1"/>
  <c r="A93" i="1"/>
  <c r="A92" i="1"/>
  <c r="A91" i="1"/>
  <c r="A90" i="1"/>
  <c r="A89" i="1"/>
  <c r="W82" i="1"/>
  <c r="B84" i="1"/>
  <c r="B85" i="1" s="1"/>
  <c r="W81" i="1"/>
  <c r="W79" i="1"/>
  <c r="C84" i="1"/>
  <c r="W77" i="1"/>
  <c r="W76" i="1"/>
  <c r="D72" i="1"/>
  <c r="W70" i="1"/>
  <c r="C72" i="1"/>
  <c r="W65" i="1"/>
  <c r="B72" i="1"/>
  <c r="B73" i="1" s="1"/>
  <c r="C73" i="1" s="1"/>
  <c r="D73" i="1" s="1"/>
  <c r="W56" i="1"/>
  <c r="C60" i="1"/>
  <c r="W51" i="1"/>
  <c r="W47" i="1"/>
  <c r="W45" i="1"/>
  <c r="W44" i="1"/>
  <c r="D48" i="1"/>
  <c r="C48" i="1"/>
  <c r="B48" i="1"/>
  <c r="B49" i="1" s="1"/>
  <c r="C49" i="1" s="1"/>
  <c r="D49" i="1" s="1"/>
  <c r="W35" i="1"/>
  <c r="W34" i="1"/>
  <c r="W32" i="1"/>
  <c r="C36" i="1"/>
  <c r="W28" i="1"/>
  <c r="W27" i="1"/>
  <c r="C24" i="1"/>
  <c r="W20" i="1"/>
  <c r="W19" i="1"/>
  <c r="W18" i="1"/>
  <c r="W17" i="1"/>
  <c r="B12" i="1"/>
  <c r="B13" i="1" s="1"/>
  <c r="W4" i="1"/>
  <c r="D12" i="1"/>
  <c r="C12" i="1"/>
  <c r="C85" i="1" l="1"/>
  <c r="W64" i="1"/>
  <c r="W57" i="1"/>
  <c r="W59" i="1"/>
  <c r="W71" i="1"/>
  <c r="W80" i="1"/>
  <c r="D84" i="1"/>
  <c r="C13" i="1"/>
  <c r="D13" i="1" s="1"/>
  <c r="W16" i="1"/>
  <c r="W21" i="1"/>
  <c r="B24" i="1"/>
  <c r="B25" i="1" s="1"/>
  <c r="C25" i="1" s="1"/>
  <c r="W30" i="1"/>
  <c r="D60" i="1"/>
  <c r="W22" i="1"/>
  <c r="W23" i="1"/>
  <c r="D24" i="1"/>
  <c r="B36" i="1"/>
  <c r="B37" i="1" s="1"/>
  <c r="C37" i="1" s="1"/>
  <c r="W29" i="1"/>
  <c r="D36" i="1"/>
  <c r="W31" i="1"/>
  <c r="W33" i="1"/>
  <c r="W46" i="1"/>
  <c r="W55" i="1"/>
  <c r="B60" i="1"/>
  <c r="B61" i="1" s="1"/>
  <c r="C61" i="1" s="1"/>
  <c r="W15" i="1"/>
  <c r="W58" i="1"/>
  <c r="W63" i="1"/>
  <c r="W66" i="1"/>
  <c r="W83" i="1"/>
  <c r="W78" i="1"/>
  <c r="D61" i="1" l="1"/>
  <c r="D85" i="1"/>
  <c r="W36" i="1"/>
  <c r="W37" i="1" s="1"/>
  <c r="W60" i="1"/>
  <c r="B90" i="1" s="1"/>
  <c r="W48" i="1"/>
  <c r="W84" i="1"/>
  <c r="W72" i="1"/>
  <c r="W24" i="1"/>
  <c r="D37" i="1"/>
  <c r="D25" i="1"/>
  <c r="W12" i="1"/>
  <c r="B94" i="1" l="1"/>
  <c r="W61" i="1"/>
  <c r="B95" i="1"/>
  <c r="W25" i="1"/>
  <c r="W85" i="1"/>
  <c r="B91" i="1"/>
  <c r="B89" i="1"/>
  <c r="C90" i="1" s="1"/>
  <c r="W13" i="1"/>
  <c r="W73" i="1"/>
  <c r="B93" i="1"/>
  <c r="B92" i="1"/>
  <c r="W49" i="1"/>
  <c r="C95" i="1"/>
  <c r="C91" i="1"/>
  <c r="C94" i="1"/>
  <c r="C92" i="1" l="1"/>
  <c r="C93" i="1"/>
</calcChain>
</file>

<file path=xl/sharedStrings.xml><?xml version="1.0" encoding="utf-8"?>
<sst xmlns="http://schemas.openxmlformats.org/spreadsheetml/2006/main" count="210" uniqueCount="170">
  <si>
    <t>PUNTEGGI</t>
  </si>
  <si>
    <t>Vene</t>
  </si>
  <si>
    <t>TOT</t>
  </si>
  <si>
    <t>KRUIJSWIJK Steven</t>
  </si>
  <si>
    <t>TAPPA</t>
  </si>
  <si>
    <t>PARZIALI</t>
  </si>
  <si>
    <t>Lombo</t>
  </si>
  <si>
    <t>URAN URAN Rigoberto</t>
  </si>
  <si>
    <t>CARCERE</t>
  </si>
  <si>
    <t>RIT</t>
  </si>
  <si>
    <t>DOPING</t>
  </si>
  <si>
    <t>tolti tutti i punti conquistati dal ciclista</t>
  </si>
  <si>
    <t>Mantenimento</t>
  </si>
  <si>
    <t>1°</t>
  </si>
  <si>
    <t>2°</t>
  </si>
  <si>
    <t>3°</t>
  </si>
  <si>
    <t>ROSA</t>
  </si>
  <si>
    <t>ROSSA</t>
  </si>
  <si>
    <t>Bonaz</t>
  </si>
  <si>
    <t>AZZURRA</t>
  </si>
  <si>
    <t>BONGIORNO Francesco Manuel</t>
  </si>
  <si>
    <t>BIANCA</t>
  </si>
  <si>
    <t>Maglie finali</t>
  </si>
  <si>
    <t>ULISSI Diego</t>
  </si>
  <si>
    <t>PIRAZZI Stefano</t>
  </si>
  <si>
    <t>Regolamento maglie</t>
  </si>
  <si>
    <t>Ogni corridore puo vestire e di conseguenza fare punti in una tappa</t>
  </si>
  <si>
    <t xml:space="preserve">con una maglia sola (quella piu importante nell'ordine qua sopra) </t>
  </si>
  <si>
    <t>Maffo</t>
  </si>
  <si>
    <t>note:</t>
  </si>
  <si>
    <t>MODOLO Sacha</t>
  </si>
  <si>
    <t>per le maglie finali</t>
  </si>
  <si>
    <t>se un corridore si piazza in piu classifiche</t>
  </si>
  <si>
    <t>prende i punti anche delle altre classifiche</t>
  </si>
  <si>
    <t>BOARO Manuele</t>
  </si>
  <si>
    <t>non piu solo i punti di quella piu importante</t>
  </si>
  <si>
    <t xml:space="preserve">In caso di parimerito vince chi ha il corridore </t>
  </si>
  <si>
    <t>AMADOR Andrey</t>
  </si>
  <si>
    <t xml:space="preserve">meglio piazzato nella classifica </t>
  </si>
  <si>
    <t>della maglia rosa</t>
  </si>
  <si>
    <t>Chi inizia il fantagiro senza tutti e 9 i corridori</t>
  </si>
  <si>
    <t>avrà una penalizzazione di 10 punti per ogni</t>
  </si>
  <si>
    <t>HESJEDAL Ryder</t>
  </si>
  <si>
    <t>corridore non comprato quindi come se fosse ritirato</t>
  </si>
  <si>
    <t>NIZZOLO Giacomo</t>
  </si>
  <si>
    <t>MEZGEC Luka</t>
  </si>
  <si>
    <t>FERRARI Roberto</t>
  </si>
  <si>
    <t>BATTAGLIN Enrico</t>
  </si>
  <si>
    <t>Iaschi</t>
  </si>
  <si>
    <t>CUNEGO Damiano</t>
  </si>
  <si>
    <t>BELLETTI Manuel</t>
  </si>
  <si>
    <t>GENIEZ Alexandre</t>
  </si>
  <si>
    <t>VISCONTI Giovanni</t>
  </si>
  <si>
    <t>Musa</t>
  </si>
  <si>
    <t>ZABEL Rick</t>
  </si>
  <si>
    <t>HOFLAND Moreno</t>
  </si>
  <si>
    <t>PELUCCHI Matteo</t>
  </si>
  <si>
    <t>Carlo</t>
  </si>
  <si>
    <t xml:space="preserve">CLASSIFICA </t>
  </si>
  <si>
    <t>PT</t>
  </si>
  <si>
    <t>DIFF</t>
  </si>
  <si>
    <t>Kalle</t>
  </si>
  <si>
    <t>Venerdì</t>
  </si>
  <si>
    <t>Mius</t>
  </si>
  <si>
    <t>Nibali</t>
  </si>
  <si>
    <t>Puzzovivo</t>
  </si>
  <si>
    <t>Marecko</t>
  </si>
  <si>
    <t>Uran</t>
  </si>
  <si>
    <t>Ulissi</t>
  </si>
  <si>
    <t>Dumulin</t>
  </si>
  <si>
    <t>Betancour</t>
  </si>
  <si>
    <t>Betancur</t>
  </si>
  <si>
    <t>Caleb ewan</t>
  </si>
  <si>
    <t>Greipel</t>
  </si>
  <si>
    <t>Landa</t>
  </si>
  <si>
    <t>Zakarain</t>
  </si>
  <si>
    <t>Valverde</t>
  </si>
  <si>
    <t>Viviani</t>
  </si>
  <si>
    <t>Atapuma</t>
  </si>
  <si>
    <t>Battaglin</t>
  </si>
  <si>
    <t>Cunego</t>
  </si>
  <si>
    <t>Donbrowki</t>
  </si>
  <si>
    <t>Krujswik</t>
  </si>
  <si>
    <t>Formolo</t>
  </si>
  <si>
    <t>Pozzato</t>
  </si>
  <si>
    <t>Demare</t>
  </si>
  <si>
    <t>Boonen</t>
  </si>
  <si>
    <t>Hofland</t>
  </si>
  <si>
    <t>Kittel</t>
  </si>
  <si>
    <t>Visconti</t>
  </si>
  <si>
    <t>Igor Anton</t>
  </si>
  <si>
    <t>Bongiorno</t>
  </si>
  <si>
    <t>Rojas</t>
  </si>
  <si>
    <t>Majka</t>
  </si>
  <si>
    <t>Rogers X</t>
  </si>
  <si>
    <t>Moser</t>
  </si>
  <si>
    <t>De marchi</t>
  </si>
  <si>
    <t>-</t>
  </si>
  <si>
    <t>Hesjedal</t>
  </si>
  <si>
    <t>Pirazzi</t>
  </si>
  <si>
    <t>Fuglsang</t>
  </si>
  <si>
    <t>Nizzolo</t>
  </si>
  <si>
    <t>Wagner</t>
  </si>
  <si>
    <t>Geniez</t>
  </si>
  <si>
    <t>Cancellara</t>
  </si>
  <si>
    <t>Kolobnov</t>
  </si>
  <si>
    <t>Boem</t>
  </si>
  <si>
    <t>Kung</t>
  </si>
  <si>
    <t>Ferrari</t>
  </si>
  <si>
    <t>Gilbert</t>
  </si>
  <si>
    <t>Pelucchi</t>
  </si>
  <si>
    <t>Oss</t>
  </si>
  <si>
    <t>Taramae</t>
  </si>
  <si>
    <t>Koshevoy</t>
  </si>
  <si>
    <t>Amador</t>
  </si>
  <si>
    <t>Wellens</t>
  </si>
  <si>
    <t>Hepburn</t>
  </si>
  <si>
    <t>Moreno</t>
  </si>
  <si>
    <t>Boaro</t>
  </si>
  <si>
    <t>Chavez</t>
  </si>
  <si>
    <t>Belletti</t>
  </si>
  <si>
    <t>Mezjek</t>
  </si>
  <si>
    <t>Txurruka</t>
  </si>
  <si>
    <t>Gatto</t>
  </si>
  <si>
    <t>Colbrelli</t>
  </si>
  <si>
    <t>Firsanov</t>
  </si>
  <si>
    <t>Zabel</t>
  </si>
  <si>
    <t>Modolo</t>
  </si>
  <si>
    <t>Peroud</t>
  </si>
  <si>
    <t>Brambilla</t>
  </si>
  <si>
    <t>Chervier</t>
  </si>
  <si>
    <t>FANTAGIRO 2016 (Memorial Prince)</t>
  </si>
  <si>
    <t>MARECZKO Jakub</t>
  </si>
  <si>
    <t>LANDA Mikel</t>
  </si>
  <si>
    <t>DOMBROWSKI Joseph Lloyd</t>
  </si>
  <si>
    <t>BETANCUR Carlos A.</t>
  </si>
  <si>
    <t>ATAPUMA Darwin</t>
  </si>
  <si>
    <t>DEMARE Arnaud</t>
  </si>
  <si>
    <t>MAJKA Rafal</t>
  </si>
  <si>
    <t>WELLENS Tim</t>
  </si>
  <si>
    <t>TXURRUKA Amets</t>
  </si>
  <si>
    <t>BRAMBILLA Gianluca</t>
  </si>
  <si>
    <t>DUMOULIN Tom</t>
  </si>
  <si>
    <t>VIVIANI Elia</t>
  </si>
  <si>
    <t>POZZATO Filippo</t>
  </si>
  <si>
    <t>ROJAS GIL Jose Joaquin</t>
  </si>
  <si>
    <t>FUGLSANG Jakob</t>
  </si>
  <si>
    <t>KUNG Stefan</t>
  </si>
  <si>
    <t>PERAUD Jean Christophe</t>
  </si>
  <si>
    <t>VALVERDE Alejandro</t>
  </si>
  <si>
    <t>FORMOLO Davide</t>
  </si>
  <si>
    <t>BOEM Nicola</t>
  </si>
  <si>
    <t>KOSHEVOY Ilia</t>
  </si>
  <si>
    <t>ZAKARIN Ilnur</t>
  </si>
  <si>
    <t>ANTON HERNANDEZ Igor</t>
  </si>
  <si>
    <t>KOLOBNEV Alexandr</t>
  </si>
  <si>
    <t>TAARAMAE Rein</t>
  </si>
  <si>
    <t>CHAVES Esteban</t>
  </si>
  <si>
    <t>NIBALI Vincenzo</t>
  </si>
  <si>
    <t>EWAN Caleb</t>
  </si>
  <si>
    <t>MOSER Moreno</t>
  </si>
  <si>
    <t>MORENO Javier</t>
  </si>
  <si>
    <t>COLBRELLI Sonny</t>
  </si>
  <si>
    <t>POZZOVIVO Domenico</t>
  </si>
  <si>
    <t>GREIPEL André</t>
  </si>
  <si>
    <t>KITTEL Marcel</t>
  </si>
  <si>
    <t>DE MARCHI Alessandro</t>
  </si>
  <si>
    <t>CANCELLARA Fabian</t>
  </si>
  <si>
    <t>OSS Daniel</t>
  </si>
  <si>
    <t>FIRSANOV Sergey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</si>
</sst>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rgb="FF000000"/>
      <name val="Arial"/>
    </font>
    <font>
      <b/>
      <sz val="9"/>
      <color rgb="FFFF3399"/>
      <name val="Arial"/>
    </font>
    <font>
      <sz val="10"/>
      <name val="Arial"/>
    </font>
    <font>
      <sz val="9"/>
      <name val="Arial"/>
    </font>
    <font>
      <b/>
      <sz val="9"/>
      <color rgb="FFFF0000"/>
      <name val="Arial"/>
    </font>
    <font>
      <b/>
      <sz val="9"/>
      <name val="Arial"/>
    </font>
    <font>
      <b/>
      <sz val="9"/>
      <color rgb="FF95B3D7"/>
      <name val="Arial"/>
    </font>
    <font>
      <b/>
      <sz val="9"/>
      <color rgb="FFC0C0C0"/>
      <name val="Arial"/>
    </font>
    <font>
      <b/>
      <sz val="9"/>
      <color rgb="FFFFFFFF"/>
      <name val="Arial"/>
    </font>
    <font>
      <b/>
      <sz val="10"/>
      <name val="Arial"/>
    </font>
    <font>
      <b/>
      <sz val="9"/>
      <color rgb="FFFF0066"/>
      <name val="Arial"/>
    </font>
    <font>
      <b/>
      <sz val="9"/>
      <color rgb="FF0070C0"/>
      <name val="Arial"/>
    </font>
    <font>
      <b/>
      <sz val="9"/>
      <color rgb="FF002060"/>
      <name val="Arial"/>
    </font>
    <font>
      <b/>
      <sz val="9"/>
      <color rgb="FF000000"/>
      <name val="Arial"/>
    </font>
    <font>
      <u/>
      <sz val="9"/>
      <name val="Arial"/>
    </font>
    <font>
      <sz val="10"/>
      <name val="Arial"/>
    </font>
    <font>
      <b/>
      <sz val="10"/>
      <color rgb="FFFF0000"/>
      <name val="Arial"/>
    </font>
    <font>
      <b/>
      <sz val="9"/>
      <name val="Arial"/>
      <family val="2"/>
    </font>
    <font>
      <b/>
      <sz val="9"/>
      <color rgb="FFFF3399"/>
      <name val="Arial"/>
      <family val="2"/>
    </font>
    <font>
      <b/>
      <sz val="9"/>
      <color rgb="FFFF0000"/>
      <name val="Arial"/>
      <family val="2"/>
    </font>
    <font>
      <b/>
      <sz val="9"/>
      <color rgb="FFFF66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Border="1"/>
    <xf numFmtId="0" fontId="7" fillId="3" borderId="0" xfId="0" applyFont="1" applyFill="1" applyBorder="1"/>
    <xf numFmtId="0" fontId="5" fillId="4" borderId="0" xfId="0" applyFont="1" applyFill="1" applyBorder="1"/>
    <xf numFmtId="0" fontId="8" fillId="3" borderId="0" xfId="0" applyFont="1" applyFill="1" applyBorder="1"/>
    <xf numFmtId="0" fontId="9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6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/>
    <xf numFmtId="0" fontId="3" fillId="0" borderId="0" xfId="0" applyFont="1"/>
    <xf numFmtId="0" fontId="14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right"/>
    </xf>
    <xf numFmtId="0" fontId="16" fillId="0" borderId="0" xfId="0" applyFont="1"/>
    <xf numFmtId="0" fontId="2" fillId="0" borderId="0" xfId="0" applyFont="1"/>
    <xf numFmtId="0" fontId="15" fillId="0" borderId="0" xfId="0" applyFont="1" applyAlignment="1"/>
    <xf numFmtId="0" fontId="15" fillId="5" borderId="0" xfId="0" applyFont="1" applyFill="1" applyAlignment="1"/>
    <xf numFmtId="0" fontId="2" fillId="5" borderId="0" xfId="0" applyFont="1" applyFill="1" applyBorder="1"/>
    <xf numFmtId="0" fontId="2" fillId="0" borderId="0" xfId="0" applyFont="1"/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/>
    <xf numFmtId="0" fontId="19" fillId="0" borderId="0" xfId="0" applyFont="1" applyFill="1"/>
    <xf numFmtId="0" fontId="0" fillId="0" borderId="0" xfId="0" applyFont="1" applyAlignment="1">
      <alignment vertical="center" wrapText="1"/>
    </xf>
    <xf numFmtId="0" fontId="20" fillId="6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0" applyFont="1" applyFill="1" applyAlignment="1">
      <alignment horizontal="center"/>
    </xf>
  </cellXfs>
  <cellStyles count="1">
    <cellStyle name="Normale" xfId="0" builtinId="0"/>
  </cellStyles>
  <dxfs count="3"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color rgb="FF9C0006"/>
      </font>
      <fill>
        <patternFill patternType="solid">
          <fgColor rgb="FFFFC7CE"/>
          <bgColor rgb="FFFFC7CE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0.12564134024774701"/>
          <c:y val="8.2508516748261998E-2"/>
          <c:w val="0.70000175280889676"/>
          <c:h val="0.8382865301623415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FF3399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FANTAGIRO!$B$3:$V$3</c:f>
              <c:numCache>
                <c:formatCode>General</c:formatCode>
                <c:ptCount val="2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spPr>
            <a:solidFill>
              <a:srgbClr val="00206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FANTAGIRO!$B$4:$V$4</c:f>
              <c:numCache>
                <c:formatCode>General</c:formatCode>
                <c:ptCount val="2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spPr>
            <a:solidFill>
              <a:srgbClr val="00B05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FANTAGIRO!$B$5:$V$5</c:f>
              <c:numCache>
                <c:formatCode>General</c:formatCode>
                <c:ptCount val="21"/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spPr>
            <a:solidFill>
              <a:srgbClr val="0070C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-50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spPr>
            <a:solidFill>
              <a:srgbClr val="00000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5"/>
          <c:order val="5"/>
          <c:spPr>
            <a:solidFill>
              <a:srgbClr val="FFC00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61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6"/>
          <c:order val="6"/>
          <c:spPr>
            <a:solidFill>
              <a:srgbClr val="FF0000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7"/>
          <c:order val="7"/>
          <c:spPr>
            <a:solidFill>
              <a:srgbClr val="C6625F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8"/>
          <c:order val="8"/>
          <c:spPr>
            <a:solidFill>
              <a:srgbClr val="B82E2E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FANTAGIRO!$W$72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9"/>
          <c:order val="9"/>
          <c:spPr>
            <a:solidFill>
              <a:srgbClr val="316395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FANTAGIRO!$W$84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0"/>
          <c:order val="10"/>
          <c:spPr>
            <a:solidFill>
              <a:srgbClr val="994499"/>
            </a:solidFill>
          </c:spPr>
          <c:invertIfNegative val="1"/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cat>
          <c:val>
            <c:numRef>
              <c:f>FANTAGIRO!#REF!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023872"/>
        <c:axId val="77029760"/>
      </c:barChart>
      <c:catAx>
        <c:axId val="7702387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it-IT"/>
          </a:p>
        </c:txPr>
        <c:crossAx val="77029760"/>
        <c:crosses val="autoZero"/>
        <c:auto val="1"/>
        <c:lblAlgn val="ctr"/>
        <c:lblOffset val="100"/>
        <c:noMultiLvlLbl val="1"/>
      </c:catAx>
      <c:valAx>
        <c:axId val="770297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it-IT"/>
          </a:p>
        </c:txPr>
        <c:crossAx val="77023872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spPr>
    <a:solidFill>
      <a:srgbClr val="FF0066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autoTitleDeleted val="1"/>
    <c:plotArea>
      <c:layout>
        <c:manualLayout>
          <c:xMode val="edge"/>
          <c:yMode val="edge"/>
          <c:x val="7.6549255622802057E-2"/>
          <c:y val="6.5146683419882792E-2"/>
          <c:w val="0.80801992046291238"/>
          <c:h val="0.75895886184163441"/>
        </c:manualLayout>
      </c:layout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FF3399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FANTAGIRO!$B$13:$W$13</c:f>
              <c:numCache>
                <c:formatCode>General</c:formatCode>
                <c:ptCount val="22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21">
                  <c:v>-50</c:v>
                </c:pt>
              </c:numCache>
            </c:numRef>
          </c:val>
          <c:smooth val="0"/>
        </c:ser>
        <c:ser>
          <c:idx val="1"/>
          <c:order val="1"/>
          <c:spPr>
            <a:ln w="25400" cmpd="sng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FANTAGIRO!$B$25:$W$25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2"/>
          <c:order val="2"/>
          <c:spPr>
            <a:ln w="25400" cmpd="sng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FANTAGIRO!$B$37:$W$37</c:f>
              <c:numCache>
                <c:formatCode>General</c:formatCode>
                <c:ptCount val="22"/>
                <c:pt idx="0">
                  <c:v>61</c:v>
                </c:pt>
                <c:pt idx="1">
                  <c:v>61</c:v>
                </c:pt>
                <c:pt idx="2">
                  <c:v>61</c:v>
                </c:pt>
                <c:pt idx="21">
                  <c:v>61</c:v>
                </c:pt>
              </c:numCache>
            </c:numRef>
          </c:val>
          <c:smooth val="0"/>
        </c:ser>
        <c:ser>
          <c:idx val="3"/>
          <c:order val="3"/>
          <c:spPr>
            <a:ln w="25400" cmpd="sng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FANTAGIRO!$B$49:$W$49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4"/>
          <c:order val="4"/>
          <c:spPr>
            <a:ln w="25400" cmpd="sng">
              <a:solidFill>
                <a:srgbClr val="000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FANTAGIRO!$B$61:$W$61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21">
                  <c:v>0</c:v>
                </c:pt>
              </c:numCache>
            </c:numRef>
          </c:val>
          <c:smooth val="0"/>
        </c:ser>
        <c:ser>
          <c:idx val="5"/>
          <c:order val="5"/>
          <c:spPr>
            <a:ln w="25400" cmpd="sng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FANTAGIRO!$B$73:$W$73</c:f>
              <c:numCache>
                <c:formatCode>General</c:formatCode>
                <c:ptCount val="2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21">
                  <c:v>10</c:v>
                </c:pt>
              </c:numCache>
            </c:numRef>
          </c:val>
          <c:smooth val="0"/>
        </c:ser>
        <c:ser>
          <c:idx val="6"/>
          <c:order val="6"/>
          <c:spPr>
            <a:ln w="25400" cmpd="sng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FANTAGIRO!$B$85:$W$85</c:f>
              <c:numCache>
                <c:formatCode>General</c:formatCode>
                <c:ptCount val="22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21">
                  <c:v>21</c:v>
                </c:pt>
              </c:numCache>
            </c:numRef>
          </c:val>
          <c:smooth val="0"/>
        </c:ser>
        <c:ser>
          <c:idx val="7"/>
          <c:order val="7"/>
          <c:spPr>
            <a:ln w="25400" cmpd="sng">
              <a:solidFill>
                <a:srgbClr val="C6625F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21">
                  <c:v>TOT</c:v>
                </c:pt>
              </c:strCache>
            </c:strRef>
          </c:cat>
          <c:val>
            <c:numRef>
              <c:f>FANTAGIRO!#REF!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68480"/>
        <c:axId val="77270016"/>
      </c:lineChart>
      <c:catAx>
        <c:axId val="77268480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/>
          <a:lstStyle/>
          <a:p>
            <a:pPr lvl="0">
              <a:defRPr b="1" i="0"/>
            </a:pPr>
            <a:endParaRPr lang="it-IT"/>
          </a:p>
        </c:txPr>
        <c:crossAx val="77270016"/>
        <c:crosses val="autoZero"/>
        <c:auto val="1"/>
        <c:lblAlgn val="ctr"/>
        <c:lblOffset val="100"/>
        <c:noMultiLvlLbl val="1"/>
      </c:catAx>
      <c:valAx>
        <c:axId val="772700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it-IT"/>
          </a:p>
        </c:txPr>
        <c:crossAx val="77268480"/>
        <c:crosses val="autoZero"/>
        <c:crossBetween val="between"/>
      </c:valAx>
      <c:spPr>
        <a:solidFill>
          <a:srgbClr val="444444"/>
        </a:solidFill>
      </c:spPr>
    </c:plotArea>
    <c:legend>
      <c:legendPos val="r"/>
      <c:layout/>
      <c:overlay val="0"/>
    </c:legend>
    <c:plotVisOnly val="1"/>
    <c:dispBlanksAs val="zero"/>
    <c:showDLblsOverMax val="1"/>
  </c:chart>
  <c:spPr>
    <a:solidFill>
      <a:srgbClr val="FF0066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it-IT"/>
              <a:t>Classifica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FANTAGIRO!$A$89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3366CC"/>
            </a:solidFill>
          </c:spPr>
          <c:invertIfNegative val="1"/>
          <c:val>
            <c:numRef>
              <c:f>FANTAGIRO!$B$89</c:f>
              <c:numCache>
                <c:formatCode>General</c:formatCode>
                <c:ptCount val="1"/>
                <c:pt idx="0">
                  <c:v>-50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1"/>
          <c:order val="1"/>
          <c:tx>
            <c:strRef>
              <c:f>FANTAGIRO!$A$90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DC3912"/>
            </a:solidFill>
          </c:spPr>
          <c:invertIfNegative val="1"/>
          <c:val>
            <c:numRef>
              <c:f>FANTAGIRO!$B$90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2"/>
          <c:order val="2"/>
          <c:tx>
            <c:strRef>
              <c:f>FANTAGIRO!$A$91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9900"/>
            </a:solidFill>
          </c:spPr>
          <c:invertIfNegative val="1"/>
          <c:val>
            <c:numRef>
              <c:f>FANTAGIRO!$B$91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3"/>
          <c:tx>
            <c:strRef>
              <c:f>FANTAGIRO!$A$92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109618"/>
            </a:solidFill>
          </c:spPr>
          <c:invertIfNegative val="1"/>
          <c:val>
            <c:numRef>
              <c:f>FANTAGIRO!$B$92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4"/>
          <c:order val="4"/>
          <c:tx>
            <c:strRef>
              <c:f>FANTAGIRO!$A$93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990099"/>
            </a:solidFill>
          </c:spPr>
          <c:invertIfNegative val="1"/>
          <c:val>
            <c:numRef>
              <c:f>FANTAGIRO!$B$93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6"/>
          <c:order val="5"/>
          <c:tx>
            <c:strRef>
              <c:f>FANTAGIRO!$A$94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DD4477"/>
            </a:solidFill>
          </c:spPr>
          <c:invertIfNegative val="1"/>
          <c:val>
            <c:numRef>
              <c:f>FANTAGIRO!$B$94</c:f>
              <c:numCache>
                <c:formatCode>General</c:formatCode>
                <c:ptCount val="1"/>
                <c:pt idx="0">
                  <c:v>61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7"/>
          <c:order val="6"/>
          <c:tx>
            <c:strRef>
              <c:f>FANTAGIRO!$A$95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rgbClr val="66AA00"/>
            </a:solidFill>
          </c:spPr>
          <c:invertIfNegative val="1"/>
          <c:val>
            <c:numRef>
              <c:f>FANTAGIRO!$B$95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304576"/>
        <c:axId val="77306112"/>
      </c:barChart>
      <c:catAx>
        <c:axId val="77304576"/>
        <c:scaling>
          <c:orientation val="minMax"/>
        </c:scaling>
        <c:delete val="0"/>
        <c:axPos val="b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it-IT"/>
          </a:p>
        </c:txPr>
        <c:crossAx val="77306112"/>
        <c:crosses val="autoZero"/>
        <c:auto val="1"/>
        <c:lblAlgn val="ctr"/>
        <c:lblOffset val="100"/>
        <c:noMultiLvlLbl val="1"/>
      </c:catAx>
      <c:valAx>
        <c:axId val="773061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it-IT"/>
          </a:p>
        </c:txPr>
        <c:crossAx val="7730457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85</xdr:row>
      <xdr:rowOff>0</xdr:rowOff>
    </xdr:from>
    <xdr:to>
      <xdr:col>24</xdr:col>
      <xdr:colOff>247650</xdr:colOff>
      <xdr:row>102</xdr:row>
      <xdr:rowOff>76200</xdr:rowOff>
    </xdr:to>
    <xdr:graphicFrame macro="">
      <xdr:nvGraphicFramePr>
        <xdr:cNvPr id="2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</xdr:col>
      <xdr:colOff>-1190625</xdr:colOff>
      <xdr:row>103</xdr:row>
      <xdr:rowOff>361950</xdr:rowOff>
    </xdr:from>
    <xdr:to>
      <xdr:col>28</xdr:col>
      <xdr:colOff>504825</xdr:colOff>
      <xdr:row>127</xdr:row>
      <xdr:rowOff>114300</xdr:rowOff>
    </xdr:to>
    <xdr:graphicFrame macro="">
      <xdr:nvGraphicFramePr>
        <xdr:cNvPr id="3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4</xdr:col>
      <xdr:colOff>66675</xdr:colOff>
      <xdr:row>85</xdr:row>
      <xdr:rowOff>0</xdr:rowOff>
    </xdr:from>
    <xdr:to>
      <xdr:col>25</xdr:col>
      <xdr:colOff>95250</xdr:colOff>
      <xdr:row>106</xdr:row>
      <xdr:rowOff>28575</xdr:rowOff>
    </xdr:to>
    <xdr:graphicFrame macro="">
      <xdr:nvGraphicFramePr>
        <xdr:cNvPr id="4" name="Chart 3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3"/>
  <sheetViews>
    <sheetView tabSelected="1" workbookViewId="0">
      <pane xSplit="1" topLeftCell="B1" activePane="topRight" state="frozen"/>
      <selection pane="topRight" activeCell="E28" sqref="E28"/>
    </sheetView>
  </sheetViews>
  <sheetFormatPr defaultColWidth="17.28515625" defaultRowHeight="15" customHeight="1" x14ac:dyDescent="0.2"/>
  <cols>
    <col min="1" max="1" width="23.42578125" customWidth="1"/>
    <col min="2" max="2" width="5.28515625" customWidth="1"/>
    <col min="3" max="3" width="4.5703125" customWidth="1"/>
    <col min="4" max="22" width="3.7109375" customWidth="1"/>
    <col min="23" max="23" width="4.85546875" customWidth="1"/>
    <col min="24" max="24" width="1.42578125" customWidth="1"/>
    <col min="25" max="25" width="12.140625" customWidth="1"/>
    <col min="26" max="26" width="5.7109375" customWidth="1"/>
    <col min="27" max="28" width="4.7109375" customWidth="1"/>
    <col min="29" max="29" width="8.7109375" customWidth="1"/>
  </cols>
  <sheetData>
    <row r="1" spans="1:28" ht="12.75" customHeight="1" x14ac:dyDescent="0.2">
      <c r="A1" s="1"/>
      <c r="B1" s="2"/>
      <c r="C1" s="3"/>
      <c r="D1" s="3"/>
      <c r="E1" s="3"/>
      <c r="F1" s="34" t="s">
        <v>131</v>
      </c>
      <c r="G1" s="3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 t="s">
        <v>0</v>
      </c>
      <c r="Z1" s="5"/>
      <c r="AA1" s="2"/>
      <c r="AB1" s="2"/>
    </row>
    <row r="2" spans="1:28" ht="12.75" customHeight="1" x14ac:dyDescent="0.2">
      <c r="A2" s="35" t="s">
        <v>1</v>
      </c>
      <c r="B2" s="32">
        <v>1</v>
      </c>
      <c r="C2" s="32">
        <v>2</v>
      </c>
      <c r="D2" s="32">
        <v>3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 t="s">
        <v>2</v>
      </c>
      <c r="X2" s="6"/>
      <c r="Y2" s="5">
        <v>1</v>
      </c>
      <c r="Z2" s="7">
        <v>25</v>
      </c>
      <c r="AA2" s="2"/>
      <c r="AB2" s="2"/>
    </row>
    <row r="3" spans="1:28" ht="12.75" customHeight="1" x14ac:dyDescent="0.2">
      <c r="A3" s="31" t="s">
        <v>132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>
        <f t="shared" ref="W3" si="0">SUM(B3:V3)</f>
        <v>0</v>
      </c>
      <c r="X3" s="6"/>
      <c r="Y3" s="5">
        <v>2</v>
      </c>
      <c r="Z3" s="5">
        <v>20</v>
      </c>
      <c r="AA3" s="2"/>
      <c r="AB3" s="2"/>
    </row>
    <row r="4" spans="1:28" ht="12.75" customHeight="1" x14ac:dyDescent="0.2">
      <c r="A4" s="31" t="s">
        <v>133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>
        <f>SUM(B4:V4)</f>
        <v>0</v>
      </c>
      <c r="X4" s="6"/>
      <c r="Y4" s="5">
        <v>3</v>
      </c>
      <c r="Z4" s="5">
        <v>16</v>
      </c>
      <c r="AA4" s="2"/>
      <c r="AB4" s="2"/>
    </row>
    <row r="5" spans="1:28" ht="12.75" customHeight="1" x14ac:dyDescent="0.2">
      <c r="A5" s="31" t="s">
        <v>134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>
        <f t="shared" ref="W5:W11" si="1">SUM(B5:V5)</f>
        <v>0</v>
      </c>
      <c r="X5" s="6"/>
      <c r="Y5" s="5">
        <v>4</v>
      </c>
      <c r="Z5" s="5">
        <v>14</v>
      </c>
      <c r="AA5" s="2"/>
      <c r="AB5" s="2"/>
    </row>
    <row r="6" spans="1:28" ht="12.75" customHeight="1" x14ac:dyDescent="0.2">
      <c r="A6" s="31" t="s">
        <v>52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>
        <f t="shared" si="1"/>
        <v>0</v>
      </c>
      <c r="X6" s="6"/>
      <c r="Y6" s="5">
        <v>5</v>
      </c>
      <c r="Z6" s="5">
        <v>12</v>
      </c>
      <c r="AA6" s="2"/>
      <c r="AB6" s="2"/>
    </row>
    <row r="7" spans="1:28" ht="12.75" customHeight="1" x14ac:dyDescent="0.2">
      <c r="A7" s="31" t="s">
        <v>97</v>
      </c>
      <c r="B7" s="32">
        <v>-10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>
        <f t="shared" si="1"/>
        <v>-10</v>
      </c>
      <c r="X7" s="6"/>
      <c r="Y7" s="5">
        <v>6</v>
      </c>
      <c r="Z7" s="5">
        <v>10</v>
      </c>
      <c r="AA7" s="2"/>
      <c r="AB7" s="2"/>
    </row>
    <row r="8" spans="1:28" ht="12.75" customHeight="1" x14ac:dyDescent="0.2">
      <c r="A8" s="31" t="s">
        <v>97</v>
      </c>
      <c r="B8" s="32">
        <v>-10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>
        <f t="shared" si="1"/>
        <v>-10</v>
      </c>
      <c r="X8" s="6"/>
      <c r="Y8" s="5">
        <v>7</v>
      </c>
      <c r="Z8" s="5">
        <v>9</v>
      </c>
      <c r="AA8" s="2"/>
      <c r="AB8" s="2"/>
    </row>
    <row r="9" spans="1:28" ht="12.75" customHeight="1" x14ac:dyDescent="0.2">
      <c r="A9" s="31" t="s">
        <v>97</v>
      </c>
      <c r="B9" s="32">
        <v>-10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>
        <f t="shared" si="1"/>
        <v>-10</v>
      </c>
      <c r="X9" s="6"/>
      <c r="Y9" s="5">
        <v>8</v>
      </c>
      <c r="Z9" s="5">
        <v>8</v>
      </c>
      <c r="AA9" s="2"/>
      <c r="AB9" s="2"/>
    </row>
    <row r="10" spans="1:28" ht="12.75" customHeight="1" x14ac:dyDescent="0.2">
      <c r="A10" s="31" t="s">
        <v>97</v>
      </c>
      <c r="B10" s="32">
        <v>-10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>
        <f t="shared" si="1"/>
        <v>-10</v>
      </c>
      <c r="X10" s="6"/>
      <c r="Y10" s="5">
        <v>9</v>
      </c>
      <c r="Z10" s="5">
        <v>7</v>
      </c>
      <c r="AA10" s="2"/>
      <c r="AB10" s="2"/>
    </row>
    <row r="11" spans="1:28" ht="12.75" customHeight="1" x14ac:dyDescent="0.2">
      <c r="A11" s="31" t="s">
        <v>97</v>
      </c>
      <c r="B11" s="32">
        <v>-10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>
        <f t="shared" si="1"/>
        <v>-10</v>
      </c>
      <c r="X11" s="6"/>
      <c r="Y11" s="5">
        <v>10</v>
      </c>
      <c r="Z11" s="5">
        <v>6</v>
      </c>
      <c r="AA11" s="2"/>
      <c r="AB11" s="2"/>
    </row>
    <row r="12" spans="1:28" ht="12.75" customHeight="1" x14ac:dyDescent="0.2">
      <c r="A12" s="31" t="s">
        <v>4</v>
      </c>
      <c r="B12" s="32">
        <f t="shared" ref="B12:W12" si="2">SUM(B3:B11)</f>
        <v>-50</v>
      </c>
      <c r="C12" s="32">
        <f t="shared" si="2"/>
        <v>0</v>
      </c>
      <c r="D12" s="32">
        <f t="shared" si="2"/>
        <v>0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>
        <f t="shared" si="2"/>
        <v>-50</v>
      </c>
      <c r="X12" s="6"/>
      <c r="Y12" s="5">
        <v>11</v>
      </c>
      <c r="Z12" s="5">
        <v>5</v>
      </c>
      <c r="AA12" s="2"/>
      <c r="AB12" s="2"/>
    </row>
    <row r="13" spans="1:28" ht="12.75" customHeight="1" x14ac:dyDescent="0.2">
      <c r="A13" s="31" t="s">
        <v>5</v>
      </c>
      <c r="B13" s="32">
        <f>B12</f>
        <v>-50</v>
      </c>
      <c r="C13" s="32">
        <f t="shared" ref="C13:V13" si="3">B13+C12</f>
        <v>-50</v>
      </c>
      <c r="D13" s="32">
        <f t="shared" si="3"/>
        <v>-50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>
        <f>W12</f>
        <v>-50</v>
      </c>
      <c r="X13" s="6"/>
      <c r="Y13" s="5">
        <v>12</v>
      </c>
      <c r="Z13" s="5">
        <v>4</v>
      </c>
      <c r="AA13" s="2"/>
      <c r="AB13" s="2"/>
    </row>
    <row r="14" spans="1:28" ht="12.75" customHeight="1" x14ac:dyDescent="0.2">
      <c r="A14" s="35" t="s">
        <v>6</v>
      </c>
      <c r="B14" s="32">
        <v>1</v>
      </c>
      <c r="C14" s="32">
        <v>2</v>
      </c>
      <c r="D14" s="32">
        <v>3</v>
      </c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 t="s">
        <v>2</v>
      </c>
      <c r="X14" s="6"/>
      <c r="Y14" s="5">
        <v>13</v>
      </c>
      <c r="Z14" s="5">
        <v>3</v>
      </c>
      <c r="AA14" s="2"/>
      <c r="AB14" s="2"/>
    </row>
    <row r="15" spans="1:28" ht="12.75" customHeight="1" x14ac:dyDescent="0.2">
      <c r="A15" s="31" t="s">
        <v>135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>
        <f t="shared" ref="W15:W23" si="4">SUM(B15:V15)</f>
        <v>0</v>
      </c>
      <c r="X15" s="6"/>
      <c r="Y15" s="5">
        <v>14</v>
      </c>
      <c r="Z15" s="5">
        <v>2</v>
      </c>
      <c r="AA15" s="2"/>
      <c r="AB15" s="2"/>
    </row>
    <row r="16" spans="1:28" ht="12.75" customHeight="1" x14ac:dyDescent="0.2">
      <c r="A16" s="31" t="s">
        <v>136</v>
      </c>
      <c r="B16" s="36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>
        <f t="shared" si="4"/>
        <v>0</v>
      </c>
      <c r="X16" s="6"/>
      <c r="Y16" s="5">
        <v>15</v>
      </c>
      <c r="Z16" s="5">
        <v>1</v>
      </c>
      <c r="AA16" s="2"/>
      <c r="AB16" s="2"/>
    </row>
    <row r="17" spans="1:28" ht="12.75" customHeight="1" x14ac:dyDescent="0.2">
      <c r="A17" s="31" t="s">
        <v>137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>
        <f t="shared" si="4"/>
        <v>0</v>
      </c>
      <c r="X17" s="6"/>
      <c r="Y17" s="2"/>
      <c r="Z17" s="2"/>
      <c r="AA17" s="2"/>
      <c r="AB17" s="2"/>
    </row>
    <row r="18" spans="1:28" ht="12.75" customHeight="1" x14ac:dyDescent="0.2">
      <c r="A18" s="31" t="s">
        <v>138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>
        <f t="shared" si="4"/>
        <v>0</v>
      </c>
      <c r="X18" s="6"/>
      <c r="Y18" s="2"/>
      <c r="Z18" s="2"/>
      <c r="AA18" s="2"/>
      <c r="AB18" s="2"/>
    </row>
    <row r="19" spans="1:28" ht="12.75" customHeight="1" x14ac:dyDescent="0.2">
      <c r="A19" s="31" t="s">
        <v>44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>
        <f t="shared" si="4"/>
        <v>0</v>
      </c>
      <c r="X19" s="6"/>
      <c r="Y19" s="8" t="s">
        <v>8</v>
      </c>
      <c r="Z19" s="8">
        <v>-100</v>
      </c>
      <c r="AA19" s="2"/>
      <c r="AB19" s="2"/>
    </row>
    <row r="20" spans="1:28" ht="12.75" customHeight="1" x14ac:dyDescent="0.2">
      <c r="A20" s="31" t="s">
        <v>46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>
        <f t="shared" si="4"/>
        <v>0</v>
      </c>
      <c r="X20" s="6"/>
      <c r="Y20" s="9" t="s">
        <v>9</v>
      </c>
      <c r="Z20" s="9">
        <v>-10</v>
      </c>
      <c r="AA20" s="2"/>
      <c r="AB20" s="2"/>
    </row>
    <row r="21" spans="1:28" ht="12.75" customHeight="1" x14ac:dyDescent="0.2">
      <c r="A21" s="31" t="s">
        <v>139</v>
      </c>
      <c r="B21" s="32"/>
      <c r="C21" s="32"/>
      <c r="D21" s="32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>
        <f t="shared" si="4"/>
        <v>0</v>
      </c>
      <c r="X21" s="6"/>
      <c r="Y21" s="10" t="s">
        <v>10</v>
      </c>
      <c r="Z21" s="10">
        <v>-50</v>
      </c>
      <c r="AA21" s="11" t="s">
        <v>11</v>
      </c>
      <c r="AB21" s="2"/>
    </row>
    <row r="22" spans="1:28" ht="12.75" customHeight="1" x14ac:dyDescent="0.2">
      <c r="A22" s="31" t="s">
        <v>140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>
        <f t="shared" si="4"/>
        <v>0</v>
      </c>
      <c r="X22" s="6"/>
      <c r="Y22" s="5"/>
      <c r="Z22" s="5"/>
      <c r="AA22" s="2"/>
      <c r="AB22" s="2"/>
    </row>
    <row r="23" spans="1:28" ht="12.75" customHeight="1" x14ac:dyDescent="0.2">
      <c r="A23" s="31" t="s">
        <v>141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>
        <f t="shared" si="4"/>
        <v>0</v>
      </c>
      <c r="X23" s="6"/>
      <c r="Y23" s="12" t="s">
        <v>12</v>
      </c>
      <c r="Z23" s="13" t="s">
        <v>13</v>
      </c>
      <c r="AA23" s="13" t="s">
        <v>14</v>
      </c>
      <c r="AB23" s="13" t="s">
        <v>15</v>
      </c>
    </row>
    <row r="24" spans="1:28" ht="12.75" customHeight="1" x14ac:dyDescent="0.2">
      <c r="A24" s="31" t="s">
        <v>4</v>
      </c>
      <c r="B24" s="32">
        <f t="shared" ref="B24:W24" si="5">SUM(B15:B23)</f>
        <v>0</v>
      </c>
      <c r="C24" s="32">
        <f t="shared" si="5"/>
        <v>0</v>
      </c>
      <c r="D24" s="32">
        <f t="shared" si="5"/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>
        <f t="shared" si="5"/>
        <v>0</v>
      </c>
      <c r="X24" s="2"/>
      <c r="Y24" s="14" t="s">
        <v>16</v>
      </c>
      <c r="Z24" s="5">
        <v>15</v>
      </c>
      <c r="AA24" s="5">
        <v>10</v>
      </c>
      <c r="AB24" s="5">
        <v>5</v>
      </c>
    </row>
    <row r="25" spans="1:28" ht="12.75" customHeight="1" x14ac:dyDescent="0.2">
      <c r="A25" s="31" t="s">
        <v>5</v>
      </c>
      <c r="B25" s="32">
        <f>B24</f>
        <v>0</v>
      </c>
      <c r="C25" s="32">
        <f t="shared" ref="C25:V25" si="6">B25+C24</f>
        <v>0</v>
      </c>
      <c r="D25" s="32">
        <f t="shared" si="6"/>
        <v>0</v>
      </c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>
        <f>W24</f>
        <v>0</v>
      </c>
      <c r="X25" s="6"/>
      <c r="Y25" s="4" t="s">
        <v>17</v>
      </c>
      <c r="Z25" s="5">
        <v>10</v>
      </c>
      <c r="AA25" s="5">
        <v>6</v>
      </c>
      <c r="AB25" s="5">
        <v>3</v>
      </c>
    </row>
    <row r="26" spans="1:28" ht="12.75" customHeight="1" x14ac:dyDescent="0.2">
      <c r="A26" s="35" t="s">
        <v>53</v>
      </c>
      <c r="B26" s="39">
        <v>1</v>
      </c>
      <c r="C26" s="32">
        <v>2</v>
      </c>
      <c r="D26" s="32">
        <v>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 t="s">
        <v>2</v>
      </c>
      <c r="X26" s="6"/>
      <c r="Y26" s="15" t="s">
        <v>19</v>
      </c>
      <c r="Z26" s="5">
        <v>10</v>
      </c>
      <c r="AA26" s="5">
        <v>6</v>
      </c>
      <c r="AB26" s="5">
        <v>3</v>
      </c>
    </row>
    <row r="27" spans="1:28" ht="12.75" customHeight="1" x14ac:dyDescent="0.2">
      <c r="A27" s="38" t="s">
        <v>142</v>
      </c>
      <c r="B27" s="37">
        <f>25+15</f>
        <v>40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>
        <f t="shared" ref="W27:W35" si="7">SUM(B27:V27)</f>
        <v>40</v>
      </c>
      <c r="X27" s="6"/>
      <c r="Y27" s="16" t="s">
        <v>21</v>
      </c>
      <c r="Z27" s="5">
        <v>5</v>
      </c>
      <c r="AA27" s="5"/>
      <c r="AB27" s="5"/>
    </row>
    <row r="28" spans="1:28" ht="12.75" customHeight="1" x14ac:dyDescent="0.2">
      <c r="A28" s="31" t="s">
        <v>143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>
        <f t="shared" si="7"/>
        <v>0</v>
      </c>
      <c r="X28" s="6"/>
      <c r="Y28" s="17"/>
      <c r="Z28" s="5"/>
      <c r="AA28" s="2"/>
      <c r="AB28" s="2"/>
    </row>
    <row r="29" spans="1:28" ht="12.75" customHeight="1" x14ac:dyDescent="0.2">
      <c r="A29" s="31" t="s">
        <v>144</v>
      </c>
      <c r="B29" s="33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>
        <f t="shared" si="7"/>
        <v>0</v>
      </c>
      <c r="X29" s="6"/>
      <c r="Y29" s="12" t="s">
        <v>22</v>
      </c>
      <c r="Z29" s="13" t="s">
        <v>13</v>
      </c>
      <c r="AA29" s="13" t="s">
        <v>14</v>
      </c>
      <c r="AB29" s="13" t="s">
        <v>15</v>
      </c>
    </row>
    <row r="30" spans="1:28" ht="12.75" customHeight="1" x14ac:dyDescent="0.2">
      <c r="A30" s="31" t="s">
        <v>145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>
        <f t="shared" si="7"/>
        <v>0</v>
      </c>
      <c r="X30" s="6"/>
      <c r="Y30" s="14" t="s">
        <v>16</v>
      </c>
      <c r="Z30" s="5">
        <v>100</v>
      </c>
      <c r="AA30" s="5">
        <v>50</v>
      </c>
      <c r="AB30" s="5">
        <v>30</v>
      </c>
    </row>
    <row r="31" spans="1:28" ht="12.75" customHeight="1" x14ac:dyDescent="0.2">
      <c r="A31" s="31" t="s">
        <v>146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>
        <f t="shared" si="7"/>
        <v>0</v>
      </c>
      <c r="X31" s="6"/>
      <c r="Y31" s="4" t="s">
        <v>17</v>
      </c>
      <c r="Z31" s="5">
        <v>50</v>
      </c>
      <c r="AA31" s="5">
        <v>30</v>
      </c>
      <c r="AB31" s="5">
        <v>10</v>
      </c>
    </row>
    <row r="32" spans="1:28" ht="12.75" customHeight="1" x14ac:dyDescent="0.2">
      <c r="A32" s="31" t="s">
        <v>147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>
        <f t="shared" si="7"/>
        <v>0</v>
      </c>
      <c r="X32" s="6"/>
      <c r="Y32" s="15" t="s">
        <v>19</v>
      </c>
      <c r="Z32" s="5">
        <v>50</v>
      </c>
      <c r="AA32" s="5">
        <v>30</v>
      </c>
      <c r="AB32" s="5">
        <v>10</v>
      </c>
    </row>
    <row r="33" spans="1:28" ht="12.75" customHeight="1" x14ac:dyDescent="0.2">
      <c r="A33" s="31" t="s">
        <v>37</v>
      </c>
      <c r="B33" s="32">
        <f>16+5</f>
        <v>21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>
        <f t="shared" si="7"/>
        <v>21</v>
      </c>
      <c r="X33" s="6"/>
      <c r="Y33" s="16" t="s">
        <v>21</v>
      </c>
      <c r="Z33" s="5">
        <v>50</v>
      </c>
      <c r="AA33" s="5"/>
      <c r="AB33" s="5"/>
    </row>
    <row r="34" spans="1:28" ht="12.75" customHeight="1" x14ac:dyDescent="0.2">
      <c r="A34" s="31" t="s">
        <v>45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>
        <f t="shared" si="7"/>
        <v>0</v>
      </c>
      <c r="X34" s="6"/>
      <c r="Y34" s="17"/>
      <c r="Z34" s="5"/>
      <c r="AA34" s="2"/>
      <c r="AB34" s="2"/>
    </row>
    <row r="35" spans="1:28" ht="12.75" customHeight="1" x14ac:dyDescent="0.2">
      <c r="A35" s="31" t="s">
        <v>148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>
        <f t="shared" si="7"/>
        <v>0</v>
      </c>
      <c r="X35" s="6"/>
      <c r="Y35" s="12" t="s">
        <v>25</v>
      </c>
      <c r="Z35" s="3"/>
      <c r="AA35" s="2"/>
      <c r="AB35" s="2"/>
    </row>
    <row r="36" spans="1:28" ht="12.75" customHeight="1" x14ac:dyDescent="0.2">
      <c r="A36" s="31" t="s">
        <v>4</v>
      </c>
      <c r="B36" s="32">
        <f t="shared" ref="B36:W36" si="8">SUM(B27:B35)</f>
        <v>61</v>
      </c>
      <c r="C36" s="32">
        <f t="shared" si="8"/>
        <v>0</v>
      </c>
      <c r="D36" s="32">
        <f t="shared" si="8"/>
        <v>0</v>
      </c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>
        <f t="shared" si="8"/>
        <v>61</v>
      </c>
      <c r="X36" s="6"/>
      <c r="Y36" s="12" t="s">
        <v>26</v>
      </c>
      <c r="Z36" s="3"/>
      <c r="AA36" s="2"/>
      <c r="AB36" s="2"/>
    </row>
    <row r="37" spans="1:28" ht="12.75" customHeight="1" x14ac:dyDescent="0.2">
      <c r="A37" s="31" t="s">
        <v>5</v>
      </c>
      <c r="B37" s="32">
        <f>B36</f>
        <v>61</v>
      </c>
      <c r="C37" s="32">
        <f t="shared" ref="C37:V37" si="9">B37+C36</f>
        <v>61</v>
      </c>
      <c r="D37" s="32">
        <f t="shared" si="9"/>
        <v>61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>
        <f>W36</f>
        <v>61</v>
      </c>
      <c r="X37" s="6"/>
      <c r="Y37" s="12" t="s">
        <v>27</v>
      </c>
      <c r="Z37" s="3"/>
      <c r="AA37" s="2"/>
      <c r="AB37" s="2"/>
    </row>
    <row r="38" spans="1:28" ht="12.75" customHeight="1" x14ac:dyDescent="0.2">
      <c r="A38" s="35" t="s">
        <v>28</v>
      </c>
      <c r="B38" s="32">
        <v>1</v>
      </c>
      <c r="C38" s="32">
        <v>2</v>
      </c>
      <c r="D38" s="32">
        <v>3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 t="s">
        <v>2</v>
      </c>
      <c r="X38" s="6"/>
      <c r="Y38" s="12"/>
      <c r="Z38" s="3"/>
      <c r="AA38" s="2"/>
      <c r="AB38" s="2"/>
    </row>
    <row r="39" spans="1:28" ht="12.75" customHeight="1" x14ac:dyDescent="0.2">
      <c r="A39" s="31" t="s">
        <v>23</v>
      </c>
      <c r="B39" s="33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>
        <f t="shared" ref="W39:W43" si="10">SUM(B39:V39)</f>
        <v>0</v>
      </c>
      <c r="X39" s="6"/>
      <c r="Y39" s="12"/>
      <c r="Z39" s="3"/>
      <c r="AA39" s="2"/>
      <c r="AB39" s="2"/>
    </row>
    <row r="40" spans="1:28" ht="12.75" customHeight="1" x14ac:dyDescent="0.2">
      <c r="A40" s="31" t="s">
        <v>149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>
        <f t="shared" si="10"/>
        <v>0</v>
      </c>
      <c r="X40" s="6"/>
      <c r="Y40" s="12" t="s">
        <v>29</v>
      </c>
      <c r="Z40" s="3"/>
      <c r="AA40" s="2"/>
      <c r="AB40" s="2"/>
    </row>
    <row r="41" spans="1:28" ht="12.75" customHeight="1" x14ac:dyDescent="0.2">
      <c r="A41" s="31" t="s">
        <v>150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>
        <f t="shared" si="10"/>
        <v>0</v>
      </c>
      <c r="X41" s="6"/>
      <c r="Y41" s="12" t="s">
        <v>31</v>
      </c>
      <c r="Z41" s="3"/>
      <c r="AA41" s="2"/>
      <c r="AB41" s="2"/>
    </row>
    <row r="42" spans="1:28" ht="12.75" customHeight="1" x14ac:dyDescent="0.2">
      <c r="A42" s="31" t="s">
        <v>20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>
        <f t="shared" si="10"/>
        <v>0</v>
      </c>
      <c r="X42" s="6"/>
      <c r="Y42" s="12" t="s">
        <v>32</v>
      </c>
      <c r="Z42" s="3"/>
      <c r="AA42" s="2"/>
      <c r="AB42" s="2"/>
    </row>
    <row r="43" spans="1:28" ht="12.75" customHeight="1" x14ac:dyDescent="0.2">
      <c r="A43" s="31" t="s">
        <v>24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>
        <f t="shared" si="10"/>
        <v>0</v>
      </c>
      <c r="X43" s="6"/>
      <c r="Y43" s="12" t="s">
        <v>33</v>
      </c>
      <c r="Z43" s="3"/>
      <c r="AA43" s="2"/>
      <c r="AB43" s="2"/>
    </row>
    <row r="44" spans="1:28" ht="12.75" customHeight="1" x14ac:dyDescent="0.2">
      <c r="A44" s="31" t="s">
        <v>151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>
        <f t="shared" ref="W42:W47" si="11">SUM(B44:V44)</f>
        <v>0</v>
      </c>
      <c r="X44" s="6"/>
      <c r="Y44" s="12" t="s">
        <v>35</v>
      </c>
      <c r="Z44" s="3"/>
      <c r="AA44" s="2"/>
      <c r="AB44" s="2"/>
    </row>
    <row r="45" spans="1:28" ht="12.75" customHeight="1" x14ac:dyDescent="0.2">
      <c r="A45" s="31" t="s">
        <v>152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>
        <f t="shared" si="11"/>
        <v>0</v>
      </c>
      <c r="X45" s="6"/>
      <c r="Y45" s="6"/>
      <c r="Z45" s="3"/>
      <c r="AA45" s="2"/>
      <c r="AB45" s="2"/>
    </row>
    <row r="46" spans="1:28" ht="12.75" customHeight="1" x14ac:dyDescent="0.2">
      <c r="A46" s="31" t="s">
        <v>50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>
        <f t="shared" si="11"/>
        <v>0</v>
      </c>
      <c r="X46" s="6"/>
      <c r="Y46" s="12" t="s">
        <v>36</v>
      </c>
      <c r="Z46" s="3"/>
      <c r="AA46" s="2"/>
      <c r="AB46" s="2"/>
    </row>
    <row r="47" spans="1:28" ht="12.75" customHeight="1" x14ac:dyDescent="0.2">
      <c r="A47" s="31" t="s">
        <v>30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>
        <f t="shared" si="11"/>
        <v>0</v>
      </c>
      <c r="X47" s="6"/>
      <c r="Y47" s="12" t="s">
        <v>38</v>
      </c>
      <c r="Z47" s="3"/>
      <c r="AA47" s="2"/>
      <c r="AB47" s="2"/>
    </row>
    <row r="48" spans="1:28" ht="12.75" customHeight="1" x14ac:dyDescent="0.2">
      <c r="A48" s="31" t="s">
        <v>4</v>
      </c>
      <c r="B48" s="32">
        <f t="shared" ref="B48:W48" si="12">SUM(B39:B47)</f>
        <v>0</v>
      </c>
      <c r="C48" s="32">
        <f t="shared" si="12"/>
        <v>0</v>
      </c>
      <c r="D48" s="32">
        <f t="shared" si="12"/>
        <v>0</v>
      </c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>
        <f t="shared" si="12"/>
        <v>0</v>
      </c>
      <c r="X48" s="6"/>
      <c r="Y48" s="12" t="s">
        <v>39</v>
      </c>
      <c r="Z48" s="3"/>
      <c r="AA48" s="2"/>
      <c r="AB48" s="2"/>
    </row>
    <row r="49" spans="1:28" ht="12.75" customHeight="1" x14ac:dyDescent="0.2">
      <c r="A49" s="31" t="s">
        <v>5</v>
      </c>
      <c r="B49" s="32">
        <f>B48</f>
        <v>0</v>
      </c>
      <c r="C49" s="32">
        <f t="shared" ref="C49:V49" si="13">B49+C48</f>
        <v>0</v>
      </c>
      <c r="D49" s="32">
        <f t="shared" si="13"/>
        <v>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>
        <f>W48</f>
        <v>0</v>
      </c>
      <c r="X49" s="6"/>
      <c r="Y49" s="2"/>
      <c r="Z49" s="3"/>
      <c r="AA49" s="2"/>
      <c r="AB49" s="2"/>
    </row>
    <row r="50" spans="1:28" ht="12.75" customHeight="1" x14ac:dyDescent="0.2">
      <c r="A50" s="35" t="s">
        <v>48</v>
      </c>
      <c r="B50" s="32">
        <v>1</v>
      </c>
      <c r="C50" s="32">
        <v>2</v>
      </c>
      <c r="D50" s="32">
        <v>3</v>
      </c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 t="s">
        <v>2</v>
      </c>
      <c r="X50" s="6"/>
      <c r="Y50" s="12" t="s">
        <v>40</v>
      </c>
      <c r="Z50" s="2"/>
      <c r="AA50" s="2"/>
      <c r="AB50" s="2"/>
    </row>
    <row r="51" spans="1:28" ht="12.75" customHeight="1" x14ac:dyDescent="0.2">
      <c r="A51" s="31" t="s">
        <v>7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>
        <f t="shared" ref="W51:W54" si="14">SUM(B51:V51)</f>
        <v>0</v>
      </c>
      <c r="X51" s="6"/>
      <c r="Y51" s="12" t="s">
        <v>41</v>
      </c>
      <c r="Z51" s="2"/>
      <c r="AA51" s="2"/>
      <c r="AB51" s="2"/>
    </row>
    <row r="52" spans="1:28" ht="12.75" customHeight="1" x14ac:dyDescent="0.2">
      <c r="A52" s="31" t="s">
        <v>153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>
        <f t="shared" si="14"/>
        <v>0</v>
      </c>
      <c r="X52" s="6"/>
      <c r="Y52" s="12" t="s">
        <v>43</v>
      </c>
      <c r="Z52" s="2"/>
      <c r="AA52" s="2"/>
      <c r="AB52" s="2"/>
    </row>
    <row r="53" spans="1:28" ht="12.75" customHeight="1" x14ac:dyDescent="0.2">
      <c r="A53" s="31" t="s">
        <v>3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>
        <f t="shared" si="14"/>
        <v>0</v>
      </c>
      <c r="X53" s="6"/>
      <c r="Y53" s="2"/>
      <c r="Z53" s="2"/>
      <c r="AA53" s="2"/>
      <c r="AB53" s="2"/>
    </row>
    <row r="54" spans="1:28" ht="12.75" customHeight="1" x14ac:dyDescent="0.2">
      <c r="A54" s="31" t="s">
        <v>154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>
        <f t="shared" si="14"/>
        <v>0</v>
      </c>
      <c r="X54" s="6"/>
      <c r="Y54" s="2"/>
      <c r="Z54" s="2"/>
      <c r="AA54" s="2"/>
      <c r="AB54" s="2"/>
    </row>
    <row r="55" spans="1:28" ht="12.75" customHeight="1" x14ac:dyDescent="0.2">
      <c r="A55" s="31" t="s">
        <v>42</v>
      </c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>
        <f t="shared" ref="W54:W59" si="15">SUM(B55:V55)</f>
        <v>0</v>
      </c>
      <c r="X55" s="6"/>
      <c r="Y55" s="2"/>
      <c r="Z55" s="3"/>
      <c r="AA55" s="2"/>
      <c r="AB55" s="2"/>
    </row>
    <row r="56" spans="1:28" ht="12.75" customHeight="1" x14ac:dyDescent="0.2">
      <c r="A56" s="31" t="s">
        <v>155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>
        <f t="shared" si="15"/>
        <v>0</v>
      </c>
      <c r="X56" s="6"/>
      <c r="Y56" s="2"/>
      <c r="Z56" s="3"/>
      <c r="AA56" s="2"/>
      <c r="AB56" s="2"/>
    </row>
    <row r="57" spans="1:28" ht="12.75" customHeight="1" x14ac:dyDescent="0.2">
      <c r="A57" s="31" t="s">
        <v>156</v>
      </c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>
        <f t="shared" si="15"/>
        <v>0</v>
      </c>
      <c r="X57" s="6"/>
      <c r="Y57" s="2"/>
      <c r="Z57" s="3"/>
      <c r="AA57" s="2"/>
      <c r="AB57" s="2"/>
    </row>
    <row r="58" spans="1:28" ht="12.75" customHeight="1" x14ac:dyDescent="0.2">
      <c r="A58" s="31" t="s">
        <v>157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>
        <f t="shared" si="15"/>
        <v>0</v>
      </c>
      <c r="X58" s="6"/>
      <c r="Y58" s="2"/>
      <c r="Z58" s="3"/>
      <c r="AA58" s="2"/>
      <c r="AB58" s="2"/>
    </row>
    <row r="59" spans="1:28" ht="12.75" customHeight="1" x14ac:dyDescent="0.2">
      <c r="A59" s="31" t="s">
        <v>54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>
        <f t="shared" si="15"/>
        <v>0</v>
      </c>
      <c r="X59" s="6"/>
      <c r="Y59" s="2"/>
      <c r="Z59" s="3"/>
      <c r="AA59" s="2"/>
      <c r="AB59" s="2"/>
    </row>
    <row r="60" spans="1:28" ht="12.75" customHeight="1" x14ac:dyDescent="0.2">
      <c r="A60" s="31" t="s">
        <v>4</v>
      </c>
      <c r="B60" s="32">
        <f t="shared" ref="B60:W60" si="16">SUM(B51:B59)</f>
        <v>0</v>
      </c>
      <c r="C60" s="32">
        <f t="shared" si="16"/>
        <v>0</v>
      </c>
      <c r="D60" s="32">
        <f t="shared" si="16"/>
        <v>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>
        <f t="shared" si="16"/>
        <v>0</v>
      </c>
      <c r="X60" s="6"/>
      <c r="Y60" s="2"/>
      <c r="Z60" s="3"/>
      <c r="AA60" s="2"/>
      <c r="AB60" s="2"/>
    </row>
    <row r="61" spans="1:28" ht="12.75" customHeight="1" x14ac:dyDescent="0.2">
      <c r="A61" s="31" t="s">
        <v>5</v>
      </c>
      <c r="B61" s="32">
        <f>B60</f>
        <v>0</v>
      </c>
      <c r="C61" s="32">
        <f t="shared" ref="C61:V61" si="17">B61+C60</f>
        <v>0</v>
      </c>
      <c r="D61" s="32">
        <f t="shared" si="17"/>
        <v>0</v>
      </c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>
        <f>W60</f>
        <v>0</v>
      </c>
      <c r="X61" s="3"/>
      <c r="Y61" s="6"/>
      <c r="Z61" s="3"/>
      <c r="AA61" s="2"/>
      <c r="AB61" s="2"/>
    </row>
    <row r="62" spans="1:28" ht="12.75" customHeight="1" x14ac:dyDescent="0.2">
      <c r="A62" s="35" t="s">
        <v>18</v>
      </c>
      <c r="B62" s="32">
        <v>1</v>
      </c>
      <c r="C62" s="32">
        <v>2</v>
      </c>
      <c r="D62" s="32">
        <v>3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 t="s">
        <v>2</v>
      </c>
      <c r="X62" s="6"/>
      <c r="Y62" s="6"/>
      <c r="Z62" s="3"/>
      <c r="AA62" s="2"/>
      <c r="AB62" s="2"/>
    </row>
    <row r="63" spans="1:28" ht="12.75" customHeight="1" x14ac:dyDescent="0.2">
      <c r="A63" s="31" t="s">
        <v>158</v>
      </c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>
        <f t="shared" ref="W63:W69" si="18">SUM(B63:V63)</f>
        <v>0</v>
      </c>
      <c r="X63" s="6"/>
      <c r="Y63" s="6"/>
      <c r="Z63" s="3"/>
      <c r="AA63" s="2"/>
      <c r="AB63" s="2"/>
    </row>
    <row r="64" spans="1:28" ht="12.75" customHeight="1" x14ac:dyDescent="0.2">
      <c r="A64" s="31" t="s">
        <v>159</v>
      </c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>
        <f t="shared" si="18"/>
        <v>0</v>
      </c>
      <c r="X64" s="6"/>
      <c r="Y64" s="3"/>
      <c r="Z64" s="3"/>
      <c r="AA64" s="2"/>
      <c r="AB64" s="2"/>
    </row>
    <row r="65" spans="1:28" ht="12.75" customHeight="1" x14ac:dyDescent="0.2">
      <c r="A65" s="31" t="s">
        <v>47</v>
      </c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>
        <f t="shared" si="18"/>
        <v>0</v>
      </c>
      <c r="X65" s="6"/>
      <c r="Y65" s="3"/>
      <c r="Z65" s="3"/>
      <c r="AA65" s="2"/>
      <c r="AB65" s="2"/>
    </row>
    <row r="66" spans="1:28" ht="12.75" customHeight="1" x14ac:dyDescent="0.2">
      <c r="A66" s="31" t="s">
        <v>55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>
        <f t="shared" si="18"/>
        <v>0</v>
      </c>
      <c r="X66" s="6"/>
      <c r="Y66" s="3"/>
      <c r="Z66" s="3"/>
      <c r="AA66" s="2"/>
      <c r="AB66" s="2"/>
    </row>
    <row r="67" spans="1:28" ht="12.75" customHeight="1" x14ac:dyDescent="0.2">
      <c r="A67" s="31" t="s">
        <v>160</v>
      </c>
      <c r="B67" s="32">
        <f>10</f>
        <v>10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>
        <f t="shared" si="18"/>
        <v>10</v>
      </c>
      <c r="X67" s="6"/>
      <c r="Y67" s="3"/>
      <c r="Z67" s="3"/>
      <c r="AA67" s="2"/>
      <c r="AB67" s="2"/>
    </row>
    <row r="68" spans="1:28" ht="12.75" customHeight="1" x14ac:dyDescent="0.2">
      <c r="A68" s="31" t="s">
        <v>51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>
        <f t="shared" si="18"/>
        <v>0</v>
      </c>
      <c r="X68" s="6"/>
      <c r="Y68" s="3"/>
      <c r="Z68" s="3"/>
      <c r="AA68" s="2"/>
      <c r="AB68" s="2"/>
    </row>
    <row r="69" spans="1:28" ht="12.75" customHeight="1" x14ac:dyDescent="0.2">
      <c r="A69" s="31" t="s">
        <v>56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>
        <f t="shared" si="18"/>
        <v>0</v>
      </c>
      <c r="X69" s="6"/>
      <c r="Y69" s="3"/>
      <c r="Z69" s="3"/>
      <c r="AA69" s="2"/>
      <c r="AB69" s="2"/>
    </row>
    <row r="70" spans="1:28" ht="12.75" customHeight="1" x14ac:dyDescent="0.2">
      <c r="A70" s="31" t="s">
        <v>161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>
        <f t="shared" ref="W70:W71" si="19">SUM(B70:V70)</f>
        <v>0</v>
      </c>
      <c r="X70" s="6"/>
      <c r="Y70" s="3"/>
      <c r="Z70" s="3"/>
      <c r="AA70" s="2"/>
      <c r="AB70" s="2"/>
    </row>
    <row r="71" spans="1:28" ht="12.75" customHeight="1" x14ac:dyDescent="0.2">
      <c r="A71" s="31" t="s">
        <v>162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>
        <f t="shared" si="19"/>
        <v>0</v>
      </c>
      <c r="X71" s="6"/>
      <c r="Y71" s="3"/>
      <c r="Z71" s="3"/>
      <c r="AA71" s="2"/>
      <c r="AB71" s="2"/>
    </row>
    <row r="72" spans="1:28" ht="12.75" customHeight="1" x14ac:dyDescent="0.2">
      <c r="A72" s="31" t="s">
        <v>4</v>
      </c>
      <c r="B72" s="32">
        <f t="shared" ref="B72:W72" si="20">SUM(B63:B71)</f>
        <v>10</v>
      </c>
      <c r="C72" s="32">
        <f t="shared" si="20"/>
        <v>0</v>
      </c>
      <c r="D72" s="32">
        <f t="shared" si="20"/>
        <v>0</v>
      </c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>
        <f t="shared" si="20"/>
        <v>10</v>
      </c>
      <c r="X72" s="6"/>
      <c r="Y72" s="3"/>
      <c r="Z72" s="3"/>
      <c r="AA72" s="2"/>
      <c r="AB72" s="2"/>
    </row>
    <row r="73" spans="1:28" ht="12.75" customHeight="1" x14ac:dyDescent="0.2">
      <c r="A73" s="31" t="s">
        <v>5</v>
      </c>
      <c r="B73" s="32">
        <f>B72</f>
        <v>10</v>
      </c>
      <c r="C73" s="32">
        <f t="shared" ref="C73:V73" si="21">B73+C72</f>
        <v>10</v>
      </c>
      <c r="D73" s="32">
        <f t="shared" si="21"/>
        <v>10</v>
      </c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>
        <f>W72</f>
        <v>10</v>
      </c>
      <c r="X73" s="3"/>
      <c r="Y73" s="3"/>
      <c r="Z73" s="3"/>
      <c r="AA73" s="2"/>
      <c r="AB73" s="2"/>
    </row>
    <row r="74" spans="1:28" ht="12.75" customHeight="1" x14ac:dyDescent="0.2">
      <c r="A74" s="35" t="s">
        <v>61</v>
      </c>
      <c r="B74" s="32">
        <v>1</v>
      </c>
      <c r="C74" s="32">
        <v>2</v>
      </c>
      <c r="D74" s="32">
        <v>3</v>
      </c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 t="s">
        <v>2</v>
      </c>
      <c r="X74" s="3"/>
      <c r="Y74" s="3"/>
      <c r="Z74" s="3"/>
      <c r="AA74" s="2"/>
      <c r="AB74" s="2"/>
    </row>
    <row r="75" spans="1:28" ht="12.75" customHeight="1" x14ac:dyDescent="0.2">
      <c r="A75" s="31" t="s">
        <v>163</v>
      </c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>
        <f>SUM(B75:V75)</f>
        <v>0</v>
      </c>
      <c r="X75" s="3"/>
      <c r="Y75" s="3"/>
      <c r="Z75" s="3"/>
      <c r="AA75" s="2"/>
      <c r="AB75" s="2"/>
    </row>
    <row r="76" spans="1:28" ht="12.75" customHeight="1" x14ac:dyDescent="0.2">
      <c r="A76" s="31" t="s">
        <v>164</v>
      </c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>
        <f t="shared" ref="W76:W83" si="22">SUM(B76:V76)</f>
        <v>0</v>
      </c>
      <c r="X76" s="3"/>
      <c r="Y76" s="3"/>
      <c r="Z76" s="3"/>
      <c r="AA76" s="2"/>
      <c r="AB76" s="2"/>
    </row>
    <row r="77" spans="1:28" ht="12.75" customHeight="1" x14ac:dyDescent="0.2">
      <c r="A77" s="31" t="s">
        <v>49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>
        <f t="shared" si="22"/>
        <v>0</v>
      </c>
      <c r="X77" s="3"/>
      <c r="Y77" s="3"/>
      <c r="Z77" s="3"/>
      <c r="AA77" s="2"/>
      <c r="AB77" s="2"/>
    </row>
    <row r="78" spans="1:28" ht="12.75" customHeight="1" x14ac:dyDescent="0.2">
      <c r="A78" s="31" t="s">
        <v>165</v>
      </c>
      <c r="B78" s="32">
        <f>12</f>
        <v>12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>
        <f t="shared" si="22"/>
        <v>12</v>
      </c>
      <c r="X78" s="3"/>
      <c r="Y78" s="3"/>
      <c r="Z78" s="3"/>
      <c r="AA78" s="2"/>
      <c r="AB78" s="2"/>
    </row>
    <row r="79" spans="1:28" ht="12.75" customHeight="1" x14ac:dyDescent="0.2">
      <c r="A79" s="31" t="s">
        <v>166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>
        <f t="shared" si="22"/>
        <v>0</v>
      </c>
      <c r="X79" s="3"/>
      <c r="Y79" s="3"/>
      <c r="Z79" s="3"/>
      <c r="AA79" s="2"/>
      <c r="AB79" s="2"/>
    </row>
    <row r="80" spans="1:28" ht="12.75" customHeight="1" x14ac:dyDescent="0.2">
      <c r="A80" s="31" t="s">
        <v>167</v>
      </c>
      <c r="B80" s="32">
        <f>8</f>
        <v>8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>
        <f t="shared" si="22"/>
        <v>8</v>
      </c>
      <c r="X80" s="3"/>
      <c r="Y80" s="3"/>
      <c r="Z80" s="3"/>
      <c r="AA80" s="2"/>
      <c r="AB80" s="2"/>
    </row>
    <row r="81" spans="1:28" ht="12.75" customHeight="1" x14ac:dyDescent="0.2">
      <c r="A81" s="31" t="s">
        <v>168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>
        <f t="shared" si="22"/>
        <v>0</v>
      </c>
      <c r="X81" s="3"/>
      <c r="Y81" s="3"/>
      <c r="Z81" s="3"/>
      <c r="AA81" s="2"/>
      <c r="AB81" s="2"/>
    </row>
    <row r="82" spans="1:28" ht="12.75" customHeight="1" x14ac:dyDescent="0.2">
      <c r="A82" s="31" t="s">
        <v>34</v>
      </c>
      <c r="B82" s="33">
        <f>1</f>
        <v>1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>
        <f t="shared" si="22"/>
        <v>1</v>
      </c>
      <c r="X82" s="3"/>
      <c r="Y82" s="3"/>
      <c r="Z82" s="3"/>
      <c r="AA82" s="2"/>
      <c r="AB82" s="2"/>
    </row>
    <row r="83" spans="1:28" ht="12.75" customHeight="1" x14ac:dyDescent="0.2">
      <c r="A83" s="31" t="s">
        <v>169</v>
      </c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>
        <f t="shared" si="22"/>
        <v>0</v>
      </c>
      <c r="X83" s="3"/>
      <c r="Y83" s="3"/>
      <c r="Z83" s="3"/>
      <c r="AA83" s="2"/>
      <c r="AB83" s="2"/>
    </row>
    <row r="84" spans="1:28" ht="12.75" customHeight="1" x14ac:dyDescent="0.2">
      <c r="A84" s="31" t="s">
        <v>4</v>
      </c>
      <c r="B84" s="32">
        <f t="shared" ref="B84:W84" si="23">SUM(B75:B83)</f>
        <v>21</v>
      </c>
      <c r="C84" s="32">
        <f t="shared" si="23"/>
        <v>0</v>
      </c>
      <c r="D84" s="32">
        <f t="shared" si="23"/>
        <v>0</v>
      </c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>
        <f t="shared" si="23"/>
        <v>21</v>
      </c>
      <c r="X84" s="3"/>
      <c r="Y84" s="3"/>
      <c r="Z84" s="3"/>
      <c r="AA84" s="2"/>
      <c r="AB84" s="2"/>
    </row>
    <row r="85" spans="1:28" ht="12.75" customHeight="1" x14ac:dyDescent="0.2">
      <c r="A85" s="31" t="s">
        <v>5</v>
      </c>
      <c r="B85" s="32">
        <f>B84</f>
        <v>21</v>
      </c>
      <c r="C85" s="32">
        <f t="shared" ref="C85:V85" si="24">B85+C84</f>
        <v>21</v>
      </c>
      <c r="D85" s="32">
        <f t="shared" si="24"/>
        <v>21</v>
      </c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>
        <f>W84</f>
        <v>21</v>
      </c>
      <c r="X85" s="3"/>
      <c r="Y85" s="3"/>
      <c r="Z85" s="3"/>
      <c r="AA85" s="2"/>
      <c r="AB85" s="2"/>
    </row>
    <row r="86" spans="1:28" ht="12.75" customHeight="1" x14ac:dyDescent="0.2">
      <c r="A86" s="5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3"/>
      <c r="Y86" s="3"/>
      <c r="Z86" s="3"/>
      <c r="AA86" s="2"/>
      <c r="AB86" s="2"/>
    </row>
    <row r="87" spans="1:28" ht="12.75" customHeight="1" x14ac:dyDescent="0.2">
      <c r="A87" s="18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3"/>
      <c r="Y87" s="3"/>
      <c r="Z87" s="3"/>
      <c r="AA87" s="2"/>
      <c r="AB87" s="2"/>
    </row>
    <row r="88" spans="1:28" ht="12.75" customHeight="1" x14ac:dyDescent="0.2">
      <c r="A88" s="5" t="s">
        <v>58</v>
      </c>
      <c r="B88" s="5" t="s">
        <v>59</v>
      </c>
      <c r="C88" s="5" t="s">
        <v>60</v>
      </c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3"/>
      <c r="Y88" s="3"/>
      <c r="Z88" s="3"/>
      <c r="AA88" s="2"/>
      <c r="AB88" s="2"/>
    </row>
    <row r="89" spans="1:28" ht="12.75" customHeight="1" x14ac:dyDescent="0.2">
      <c r="A89" s="20" t="str">
        <f>$A$2</f>
        <v>Vene</v>
      </c>
      <c r="B89" s="21">
        <f>$W$12</f>
        <v>-50</v>
      </c>
      <c r="C89" s="3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3"/>
      <c r="Y89" s="3"/>
      <c r="Z89" s="3"/>
      <c r="AA89" s="2"/>
      <c r="AB89" s="2"/>
    </row>
    <row r="90" spans="1:28" ht="12.75" customHeight="1" x14ac:dyDescent="0.2">
      <c r="A90" s="20" t="str">
        <f>$A$50</f>
        <v>Iaschi</v>
      </c>
      <c r="B90" s="21">
        <f>$W$60</f>
        <v>0</v>
      </c>
      <c r="C90" s="21">
        <f t="shared" ref="C90:C95" si="25">B89-B90</f>
        <v>-50</v>
      </c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3"/>
      <c r="Y90" s="3"/>
      <c r="Z90" s="3"/>
      <c r="AA90" s="2"/>
      <c r="AB90" s="2"/>
    </row>
    <row r="91" spans="1:28" ht="12.75" customHeight="1" x14ac:dyDescent="0.2">
      <c r="A91" s="20" t="str">
        <f>$A$74</f>
        <v>Kalle</v>
      </c>
      <c r="B91" s="21">
        <f>$W$84</f>
        <v>21</v>
      </c>
      <c r="C91" s="21">
        <f t="shared" si="25"/>
        <v>-21</v>
      </c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3"/>
      <c r="Y91" s="3"/>
      <c r="Z91" s="3"/>
      <c r="AA91" s="2"/>
      <c r="AB91" s="2"/>
    </row>
    <row r="92" spans="1:28" ht="12.75" customHeight="1" x14ac:dyDescent="0.2">
      <c r="A92" s="20" t="str">
        <f>$A$38</f>
        <v>Maffo</v>
      </c>
      <c r="B92" s="21">
        <f>$W$48</f>
        <v>0</v>
      </c>
      <c r="C92" s="21">
        <f t="shared" si="25"/>
        <v>21</v>
      </c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3"/>
      <c r="Y92" s="3"/>
      <c r="Z92" s="3"/>
      <c r="AA92" s="2"/>
      <c r="AB92" s="2"/>
    </row>
    <row r="93" spans="1:28" ht="12.75" customHeight="1" x14ac:dyDescent="0.2">
      <c r="A93" s="20" t="str">
        <f>$A$62</f>
        <v>Bonaz</v>
      </c>
      <c r="B93" s="21">
        <f>$W$72</f>
        <v>10</v>
      </c>
      <c r="C93" s="21">
        <f t="shared" si="25"/>
        <v>-10</v>
      </c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3"/>
      <c r="Y93" s="3"/>
      <c r="Z93" s="3"/>
      <c r="AA93" s="2"/>
      <c r="AB93" s="2"/>
    </row>
    <row r="94" spans="1:28" ht="12.75" customHeight="1" x14ac:dyDescent="0.2">
      <c r="A94" s="20" t="str">
        <f>$A$26</f>
        <v>Musa</v>
      </c>
      <c r="B94" s="21">
        <f>$W$36</f>
        <v>61</v>
      </c>
      <c r="C94" s="21" t="e">
        <f>#REF!-B94</f>
        <v>#REF!</v>
      </c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3"/>
      <c r="Y94" s="3"/>
      <c r="Z94" s="3"/>
      <c r="AA94" s="2"/>
      <c r="AB94" s="2"/>
    </row>
    <row r="95" spans="1:28" ht="12.75" customHeight="1" x14ac:dyDescent="0.2">
      <c r="A95" s="20" t="str">
        <f>$A$14</f>
        <v>Lombo</v>
      </c>
      <c r="B95" s="21">
        <f>$W$24</f>
        <v>0</v>
      </c>
      <c r="C95" s="21">
        <f t="shared" si="25"/>
        <v>61</v>
      </c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3"/>
      <c r="Y95" s="3"/>
      <c r="Z95" s="3"/>
      <c r="AA95" s="2"/>
      <c r="AB95" s="2"/>
    </row>
    <row r="96" spans="1:28" ht="12.75" customHeight="1" x14ac:dyDescent="0.2"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3"/>
      <c r="Y96" s="3"/>
      <c r="Z96" s="3"/>
      <c r="AA96" s="2"/>
      <c r="AB96" s="2"/>
    </row>
    <row r="97" spans="1:28" ht="12.75" customHeight="1" x14ac:dyDescent="0.2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2"/>
      <c r="AB97" s="2"/>
    </row>
    <row r="98" spans="1:28" ht="12.75" customHeight="1" x14ac:dyDescent="0.2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2"/>
      <c r="AB98" s="2"/>
    </row>
    <row r="99" spans="1:28" ht="12.75" customHeight="1" x14ac:dyDescent="0.2">
      <c r="C99" s="2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2"/>
      <c r="AB99" s="2"/>
    </row>
    <row r="100" spans="1:28" ht="12.75" customHeight="1" x14ac:dyDescent="0.2">
      <c r="C100" s="2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2"/>
      <c r="AB100" s="2"/>
    </row>
    <row r="101" spans="1:28" ht="12.75" customHeight="1" x14ac:dyDescent="0.2">
      <c r="C101" s="2"/>
      <c r="D101" s="3"/>
      <c r="E101" s="22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2"/>
      <c r="AB101" s="2"/>
    </row>
    <row r="102" spans="1:28" ht="12.75" customHeight="1" x14ac:dyDescent="0.2">
      <c r="A102" s="2"/>
      <c r="B102" s="2"/>
      <c r="C102" s="2"/>
      <c r="D102" s="22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2"/>
      <c r="AB102" s="2"/>
    </row>
    <row r="103" spans="1:28" ht="12.75" customHeight="1" x14ac:dyDescent="0.2">
      <c r="A103" s="2"/>
      <c r="B103" s="2"/>
      <c r="C103" s="2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2"/>
      <c r="AB103" s="2"/>
    </row>
    <row r="104" spans="1:28" ht="12.75" customHeight="1" x14ac:dyDescent="0.2">
      <c r="A104" s="2"/>
      <c r="B104" s="2"/>
      <c r="C104" s="2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2"/>
      <c r="Y104" s="2"/>
      <c r="Z104" s="2"/>
      <c r="AA104" s="2"/>
      <c r="AB104" s="2"/>
    </row>
    <row r="105" spans="1:28" ht="12.75" customHeight="1" x14ac:dyDescent="0.2">
      <c r="A105" s="2"/>
      <c r="B105" s="2"/>
      <c r="C105" s="2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2"/>
      <c r="Y105" s="2"/>
      <c r="Z105" s="2"/>
      <c r="AA105" s="2"/>
      <c r="AB105" s="2"/>
    </row>
    <row r="106" spans="1:28" ht="12.75" customHeight="1" x14ac:dyDescent="0.2">
      <c r="A106" s="2"/>
      <c r="B106" s="2"/>
      <c r="C106" s="2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2"/>
      <c r="Y106" s="2"/>
      <c r="Z106" s="2"/>
      <c r="AA106" s="2"/>
      <c r="AB106" s="2"/>
    </row>
    <row r="107" spans="1:28" ht="12.75" customHeight="1" x14ac:dyDescent="0.2">
      <c r="A107" s="2"/>
      <c r="B107" s="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2"/>
      <c r="Y107" s="2"/>
      <c r="Z107" s="2"/>
      <c r="AA107" s="2"/>
      <c r="AB107" s="2"/>
    </row>
    <row r="108" spans="1:28" ht="12.75" customHeight="1" x14ac:dyDescent="0.2">
      <c r="A108" s="2"/>
      <c r="B108" s="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2"/>
      <c r="Y108" s="2"/>
      <c r="Z108" s="2"/>
      <c r="AA108" s="2"/>
      <c r="AB108" s="2"/>
    </row>
    <row r="109" spans="1:28" ht="12.75" customHeight="1" x14ac:dyDescent="0.2">
      <c r="A109" s="2"/>
      <c r="B109" s="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2"/>
      <c r="Y109" s="2"/>
      <c r="Z109" s="2"/>
      <c r="AA109" s="2"/>
      <c r="AB109" s="2"/>
    </row>
    <row r="110" spans="1:28" ht="12.75" customHeight="1" x14ac:dyDescent="0.2">
      <c r="A110" s="2"/>
      <c r="B110" s="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2"/>
      <c r="Y110" s="2"/>
      <c r="Z110" s="2"/>
      <c r="AA110" s="2"/>
      <c r="AB110" s="2"/>
    </row>
    <row r="111" spans="1:28" ht="12.75" customHeight="1" x14ac:dyDescent="0.2">
      <c r="A111" s="2"/>
      <c r="B111" s="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2"/>
      <c r="Y111" s="2"/>
      <c r="Z111" s="2"/>
      <c r="AA111" s="2"/>
      <c r="AB111" s="2"/>
    </row>
    <row r="112" spans="1:28" ht="12.75" customHeight="1" x14ac:dyDescent="0.2">
      <c r="A112" s="2"/>
      <c r="B112" s="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2"/>
      <c r="Y112" s="2"/>
      <c r="Z112" s="2"/>
      <c r="AA112" s="2"/>
      <c r="AB112" s="2"/>
    </row>
    <row r="113" spans="1:28" ht="12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2"/>
      <c r="Y113" s="2"/>
      <c r="Z113" s="2"/>
      <c r="AA113" s="2"/>
      <c r="AB113" s="2"/>
    </row>
    <row r="114" spans="1:28" ht="12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2"/>
      <c r="Y114" s="2"/>
      <c r="Z114" s="2"/>
      <c r="AA114" s="2"/>
      <c r="AB114" s="2"/>
    </row>
    <row r="115" spans="1:28" ht="12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2"/>
      <c r="Y115" s="2"/>
      <c r="Z115" s="2"/>
      <c r="AA115" s="2"/>
      <c r="AB115" s="2"/>
    </row>
    <row r="116" spans="1:28" ht="12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2"/>
      <c r="Y116" s="2"/>
      <c r="Z116" s="2"/>
      <c r="AA116" s="2"/>
      <c r="AB116" s="2"/>
    </row>
    <row r="117" spans="1:28" ht="12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2"/>
      <c r="Y117" s="2"/>
      <c r="Z117" s="2"/>
      <c r="AA117" s="2"/>
      <c r="AB117" s="2"/>
    </row>
    <row r="118" spans="1:28" ht="12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2"/>
      <c r="Y118" s="2"/>
      <c r="Z118" s="2"/>
      <c r="AA118" s="2"/>
      <c r="AB118" s="2"/>
    </row>
    <row r="119" spans="1:28" ht="12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2"/>
      <c r="Y119" s="2"/>
      <c r="Z119" s="2"/>
      <c r="AA119" s="2"/>
      <c r="AB119" s="2"/>
    </row>
    <row r="120" spans="1:28" ht="12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2"/>
      <c r="Y120" s="2"/>
      <c r="Z120" s="2"/>
      <c r="AA120" s="2"/>
      <c r="AB120" s="2"/>
    </row>
    <row r="121" spans="1:28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2.75" customHeight="1" x14ac:dyDescent="0.2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2.75" customHeight="1" x14ac:dyDescent="0.2">
      <c r="A138" s="12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2"/>
      <c r="Y138" s="2"/>
      <c r="Z138" s="2"/>
      <c r="AA138" s="2"/>
      <c r="AB138" s="2"/>
    </row>
    <row r="139" spans="1:28" ht="12.75" customHeight="1" x14ac:dyDescent="0.2">
      <c r="A139" s="12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2"/>
      <c r="Y139" s="2"/>
      <c r="Z139" s="2"/>
      <c r="AA139" s="2"/>
      <c r="AB139" s="2"/>
    </row>
    <row r="140" spans="1:28" ht="12.75" customHeight="1" x14ac:dyDescent="0.2">
      <c r="A140" s="12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2"/>
      <c r="Y140" s="2"/>
      <c r="Z140" s="2"/>
      <c r="AA140" s="2"/>
      <c r="AB140" s="2"/>
    </row>
    <row r="141" spans="1:28" ht="12.75" customHeight="1" x14ac:dyDescent="0.2">
      <c r="A141" s="1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2.75" customHeight="1" x14ac:dyDescent="0.2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2.75" customHeight="1" x14ac:dyDescent="0.2">
      <c r="A163" s="12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2"/>
      <c r="X163" s="2"/>
      <c r="Y163" s="2"/>
      <c r="Z163" s="2"/>
      <c r="AA163" s="2"/>
      <c r="AB163" s="2"/>
    </row>
    <row r="164" spans="1:28" ht="12.75" customHeight="1" x14ac:dyDescent="0.2">
      <c r="A164" s="12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2"/>
      <c r="X164" s="2"/>
      <c r="Y164" s="2"/>
      <c r="Z164" s="2"/>
      <c r="AA164" s="2"/>
      <c r="AB164" s="2"/>
    </row>
    <row r="165" spans="1:28" ht="12.75" customHeight="1" x14ac:dyDescent="0.2">
      <c r="A165" s="12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2"/>
      <c r="X165" s="2"/>
      <c r="Y165" s="2"/>
      <c r="Z165" s="2"/>
      <c r="AA165" s="2"/>
      <c r="AB165" s="2"/>
    </row>
    <row r="166" spans="1:28" ht="12.75" customHeight="1" x14ac:dyDescent="0.2">
      <c r="A166" s="1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2.75" customHeight="1" x14ac:dyDescent="0.2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2.75" customHeight="1" x14ac:dyDescent="0.2">
      <c r="A190" s="12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2"/>
      <c r="X190" s="2"/>
      <c r="Y190" s="2"/>
      <c r="Z190" s="2"/>
      <c r="AA190" s="2"/>
      <c r="AB190" s="2"/>
    </row>
    <row r="191" spans="1:28" ht="12.75" customHeight="1" x14ac:dyDescent="0.2">
      <c r="A191" s="12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2"/>
      <c r="X191" s="2"/>
      <c r="Y191" s="2"/>
      <c r="Z191" s="2"/>
      <c r="AA191" s="2"/>
      <c r="AB191" s="2"/>
    </row>
    <row r="192" spans="1:28" ht="12.75" customHeight="1" x14ac:dyDescent="0.2">
      <c r="A192" s="12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2"/>
      <c r="X192" s="2"/>
      <c r="Y192" s="2"/>
      <c r="Z192" s="2"/>
      <c r="AA192" s="2"/>
      <c r="AB192" s="2"/>
    </row>
    <row r="193" spans="1:28" ht="12.75" customHeight="1" x14ac:dyDescent="0.2">
      <c r="A193" s="1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</sheetData>
  <autoFilter ref="A88:B95"/>
  <conditionalFormatting sqref="AF13:AH13">
    <cfRule type="cellIs" dxfId="2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0" priority="3" stopIfTrue="1" operator="equal">
      <formula>$AG$31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M2" sqref="M2:M10"/>
    </sheetView>
  </sheetViews>
  <sheetFormatPr defaultColWidth="17.28515625" defaultRowHeight="15" customHeight="1" x14ac:dyDescent="0.2"/>
  <cols>
    <col min="1" max="1" width="16.28515625" customWidth="1"/>
    <col min="2" max="2" width="9.140625" customWidth="1"/>
    <col min="3" max="3" width="14.85546875" customWidth="1"/>
    <col min="4" max="4" width="9.140625" customWidth="1"/>
    <col min="5" max="5" width="16.28515625" customWidth="1"/>
    <col min="6" max="6" width="9.140625" customWidth="1"/>
    <col min="7" max="7" width="9.42578125" customWidth="1"/>
    <col min="8" max="8" width="9.140625" customWidth="1"/>
    <col min="9" max="9" width="13.7109375" customWidth="1"/>
    <col min="10" max="10" width="9.140625" customWidth="1"/>
    <col min="11" max="11" width="9.85546875" customWidth="1"/>
    <col min="12" max="16" width="9.140625" customWidth="1"/>
  </cols>
  <sheetData>
    <row r="1" spans="1:16" ht="12.75" customHeight="1" x14ac:dyDescent="0.2">
      <c r="A1" s="23" t="s">
        <v>18</v>
      </c>
      <c r="B1" s="24">
        <v>500</v>
      </c>
      <c r="C1" s="23" t="s">
        <v>61</v>
      </c>
      <c r="D1" s="24">
        <v>500</v>
      </c>
      <c r="E1" s="23" t="s">
        <v>62</v>
      </c>
      <c r="F1" s="24">
        <v>500</v>
      </c>
      <c r="G1" s="23" t="s">
        <v>48</v>
      </c>
      <c r="H1" s="24">
        <v>500</v>
      </c>
      <c r="I1" s="23" t="s">
        <v>28</v>
      </c>
      <c r="J1" s="24">
        <v>500</v>
      </c>
      <c r="K1" s="23" t="s">
        <v>63</v>
      </c>
      <c r="L1" s="24">
        <v>500</v>
      </c>
      <c r="M1" s="23" t="s">
        <v>6</v>
      </c>
      <c r="N1" s="24">
        <v>500</v>
      </c>
      <c r="O1" s="25" t="s">
        <v>57</v>
      </c>
      <c r="P1" s="2">
        <v>500</v>
      </c>
    </row>
    <row r="2" spans="1:16" ht="12.75" customHeight="1" x14ac:dyDescent="0.2">
      <c r="A2" s="23" t="s">
        <v>64</v>
      </c>
      <c r="B2" s="24">
        <v>346</v>
      </c>
      <c r="C2" s="23" t="s">
        <v>65</v>
      </c>
      <c r="D2" s="24">
        <v>16</v>
      </c>
      <c r="E2" s="23" t="s">
        <v>66</v>
      </c>
      <c r="F2" s="24">
        <v>92</v>
      </c>
      <c r="G2" s="23" t="s">
        <v>67</v>
      </c>
      <c r="H2" s="24">
        <v>130</v>
      </c>
      <c r="I2" s="23" t="s">
        <v>68</v>
      </c>
      <c r="J2" s="24">
        <v>91</v>
      </c>
      <c r="K2" s="23" t="s">
        <v>69</v>
      </c>
      <c r="L2" s="24">
        <v>251</v>
      </c>
      <c r="M2" s="23" t="s">
        <v>70</v>
      </c>
      <c r="N2" s="24">
        <v>8</v>
      </c>
      <c r="O2" s="2" t="s">
        <v>71</v>
      </c>
      <c r="P2" s="2">
        <v>50</v>
      </c>
    </row>
    <row r="3" spans="1:16" ht="12.75" customHeight="1" x14ac:dyDescent="0.2">
      <c r="A3" s="23" t="s">
        <v>72</v>
      </c>
      <c r="B3" s="24">
        <v>70</v>
      </c>
      <c r="C3" s="23" t="s">
        <v>73</v>
      </c>
      <c r="D3" s="24">
        <v>190</v>
      </c>
      <c r="E3" s="23" t="s">
        <v>74</v>
      </c>
      <c r="F3" s="24">
        <v>360</v>
      </c>
      <c r="G3" s="23" t="s">
        <v>75</v>
      </c>
      <c r="H3" s="24">
        <v>112</v>
      </c>
      <c r="I3" s="23" t="s">
        <v>76</v>
      </c>
      <c r="J3" s="24">
        <v>200</v>
      </c>
      <c r="K3" s="23" t="s">
        <v>77</v>
      </c>
      <c r="L3" s="24">
        <v>203</v>
      </c>
      <c r="M3" s="23" t="s">
        <v>78</v>
      </c>
      <c r="N3" s="24">
        <v>22</v>
      </c>
      <c r="O3" s="26" t="s">
        <v>73</v>
      </c>
      <c r="P3" s="2">
        <v>185</v>
      </c>
    </row>
    <row r="4" spans="1:16" ht="12.75" customHeight="1" x14ac:dyDescent="0.2">
      <c r="A4" s="23" t="s">
        <v>79</v>
      </c>
      <c r="B4" s="24">
        <v>20</v>
      </c>
      <c r="C4" s="23" t="s">
        <v>80</v>
      </c>
      <c r="D4" s="24">
        <v>1</v>
      </c>
      <c r="E4" s="23" t="s">
        <v>81</v>
      </c>
      <c r="F4" s="24">
        <v>1</v>
      </c>
      <c r="G4" s="23" t="s">
        <v>82</v>
      </c>
      <c r="H4" s="24">
        <v>60</v>
      </c>
      <c r="I4" s="23" t="s">
        <v>83</v>
      </c>
      <c r="J4" s="24">
        <v>15</v>
      </c>
      <c r="K4" s="23" t="s">
        <v>84</v>
      </c>
      <c r="L4" s="24">
        <v>10</v>
      </c>
      <c r="M4" s="23" t="s">
        <v>85</v>
      </c>
      <c r="N4" s="24">
        <v>90</v>
      </c>
      <c r="O4" s="26" t="s">
        <v>86</v>
      </c>
      <c r="P4" s="2">
        <v>62</v>
      </c>
    </row>
    <row r="5" spans="1:16" ht="12.75" customHeight="1" x14ac:dyDescent="0.2">
      <c r="A5" s="23" t="s">
        <v>87</v>
      </c>
      <c r="B5" s="24">
        <v>22</v>
      </c>
      <c r="C5" s="23" t="s">
        <v>88</v>
      </c>
      <c r="D5" s="24">
        <v>200</v>
      </c>
      <c r="E5" s="23" t="s">
        <v>89</v>
      </c>
      <c r="F5" s="24">
        <v>47</v>
      </c>
      <c r="G5" s="23" t="s">
        <v>90</v>
      </c>
      <c r="H5" s="24">
        <v>5</v>
      </c>
      <c r="I5" s="23" t="s">
        <v>91</v>
      </c>
      <c r="J5" s="24">
        <v>13</v>
      </c>
      <c r="K5" s="23" t="s">
        <v>92</v>
      </c>
      <c r="L5" s="24">
        <v>3</v>
      </c>
      <c r="M5" s="23" t="s">
        <v>93</v>
      </c>
      <c r="N5" s="24">
        <v>131</v>
      </c>
      <c r="O5" s="26" t="s">
        <v>94</v>
      </c>
      <c r="P5" s="2">
        <v>70</v>
      </c>
    </row>
    <row r="6" spans="1:16" ht="12.75" customHeight="1" x14ac:dyDescent="0.2">
      <c r="A6" s="23" t="s">
        <v>95</v>
      </c>
      <c r="B6" s="24">
        <v>14</v>
      </c>
      <c r="C6" s="23" t="s">
        <v>96</v>
      </c>
      <c r="D6" s="24">
        <v>3</v>
      </c>
      <c r="E6" s="23" t="s">
        <v>97</v>
      </c>
      <c r="F6" s="27"/>
      <c r="G6" s="23" t="s">
        <v>98</v>
      </c>
      <c r="H6" s="24">
        <v>71</v>
      </c>
      <c r="I6" s="23" t="s">
        <v>99</v>
      </c>
      <c r="J6" s="24">
        <v>41</v>
      </c>
      <c r="K6" s="23" t="s">
        <v>100</v>
      </c>
      <c r="L6" s="24">
        <v>8</v>
      </c>
      <c r="M6" s="23" t="s">
        <v>101</v>
      </c>
      <c r="N6" s="24">
        <v>180</v>
      </c>
      <c r="O6" s="26" t="s">
        <v>102</v>
      </c>
      <c r="P6" s="2">
        <v>1</v>
      </c>
    </row>
    <row r="7" spans="1:16" ht="12.75" customHeight="1" x14ac:dyDescent="0.2">
      <c r="A7" s="23" t="s">
        <v>103</v>
      </c>
      <c r="B7" s="24">
        <v>15</v>
      </c>
      <c r="C7" s="23" t="s">
        <v>104</v>
      </c>
      <c r="D7" s="24">
        <v>65</v>
      </c>
      <c r="E7" s="23" t="s">
        <v>97</v>
      </c>
      <c r="F7" s="27"/>
      <c r="G7" s="23" t="s">
        <v>105</v>
      </c>
      <c r="H7" s="24">
        <v>3</v>
      </c>
      <c r="I7" s="23" t="s">
        <v>106</v>
      </c>
      <c r="J7" s="24">
        <v>27</v>
      </c>
      <c r="K7" s="23" t="s">
        <v>107</v>
      </c>
      <c r="L7" s="24">
        <v>8</v>
      </c>
      <c r="M7" s="23" t="s">
        <v>108</v>
      </c>
      <c r="N7" s="24">
        <v>2</v>
      </c>
      <c r="O7" s="26" t="s">
        <v>109</v>
      </c>
      <c r="P7" s="2">
        <v>82</v>
      </c>
    </row>
    <row r="8" spans="1:16" ht="12.75" customHeight="1" x14ac:dyDescent="0.2">
      <c r="A8" s="23" t="s">
        <v>110</v>
      </c>
      <c r="B8" s="24">
        <v>1</v>
      </c>
      <c r="C8" s="23" t="s">
        <v>111</v>
      </c>
      <c r="D8" s="24">
        <v>2</v>
      </c>
      <c r="E8" s="23" t="s">
        <v>97</v>
      </c>
      <c r="F8" s="27"/>
      <c r="G8" s="23" t="s">
        <v>112</v>
      </c>
      <c r="H8" s="24">
        <v>27</v>
      </c>
      <c r="I8" s="23" t="s">
        <v>113</v>
      </c>
      <c r="J8" s="24">
        <v>11</v>
      </c>
      <c r="K8" s="23" t="s">
        <v>114</v>
      </c>
      <c r="L8" s="24">
        <v>1</v>
      </c>
      <c r="M8" s="23" t="s">
        <v>115</v>
      </c>
      <c r="N8" s="24">
        <v>48</v>
      </c>
      <c r="O8" s="26" t="s">
        <v>116</v>
      </c>
      <c r="P8" s="2">
        <v>1</v>
      </c>
    </row>
    <row r="9" spans="1:16" ht="12.75" customHeight="1" x14ac:dyDescent="0.2">
      <c r="A9" s="23" t="s">
        <v>117</v>
      </c>
      <c r="B9" s="24">
        <v>1</v>
      </c>
      <c r="C9" s="23" t="s">
        <v>118</v>
      </c>
      <c r="D9" s="24">
        <v>16</v>
      </c>
      <c r="E9" s="23" t="s">
        <v>97</v>
      </c>
      <c r="F9" s="27"/>
      <c r="G9" s="23" t="s">
        <v>119</v>
      </c>
      <c r="H9" s="24">
        <v>80</v>
      </c>
      <c r="I9" s="23" t="s">
        <v>120</v>
      </c>
      <c r="J9" s="24">
        <v>1</v>
      </c>
      <c r="K9" s="23" t="s">
        <v>121</v>
      </c>
      <c r="L9" s="24">
        <v>1</v>
      </c>
      <c r="M9" s="23" t="s">
        <v>122</v>
      </c>
      <c r="N9" s="24">
        <v>4</v>
      </c>
      <c r="O9" s="26" t="s">
        <v>123</v>
      </c>
      <c r="P9" s="2">
        <v>3</v>
      </c>
    </row>
    <row r="10" spans="1:16" ht="12.75" customHeight="1" x14ac:dyDescent="0.2">
      <c r="A10" s="23" t="s">
        <v>124</v>
      </c>
      <c r="B10" s="24">
        <v>1</v>
      </c>
      <c r="C10" s="23" t="s">
        <v>125</v>
      </c>
      <c r="D10" s="24">
        <v>7</v>
      </c>
      <c r="E10" s="23" t="s">
        <v>97</v>
      </c>
      <c r="F10" s="27"/>
      <c r="G10" s="23" t="s">
        <v>126</v>
      </c>
      <c r="H10" s="24">
        <v>1</v>
      </c>
      <c r="I10" s="23" t="s">
        <v>127</v>
      </c>
      <c r="J10" s="24">
        <v>101</v>
      </c>
      <c r="K10" s="23" t="s">
        <v>128</v>
      </c>
      <c r="L10" s="24">
        <v>1</v>
      </c>
      <c r="M10" s="23" t="s">
        <v>129</v>
      </c>
      <c r="N10" s="24">
        <v>15</v>
      </c>
      <c r="O10" s="26" t="s">
        <v>130</v>
      </c>
      <c r="P10" s="2">
        <v>1</v>
      </c>
    </row>
    <row r="11" spans="1:16" ht="12.75" customHeight="1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9"/>
      <c r="P11" s="29"/>
    </row>
    <row r="12" spans="1:16" ht="12.75" customHeight="1" x14ac:dyDescent="0.2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  <c r="P12" s="29"/>
    </row>
    <row r="13" spans="1:16" ht="12.75" customHeight="1" x14ac:dyDescent="0.2">
      <c r="A13" s="27"/>
      <c r="B13" s="24">
        <v>10</v>
      </c>
      <c r="C13" s="27"/>
      <c r="D13" s="24">
        <v>0</v>
      </c>
      <c r="E13" s="27"/>
      <c r="F13" s="24">
        <v>0</v>
      </c>
      <c r="G13" s="27"/>
      <c r="H13" s="24">
        <v>11</v>
      </c>
      <c r="I13" s="27"/>
      <c r="J13" s="24">
        <v>0</v>
      </c>
      <c r="K13" s="27"/>
      <c r="L13" s="24">
        <v>14</v>
      </c>
      <c r="M13" s="27"/>
      <c r="N13" s="24">
        <v>0</v>
      </c>
      <c r="O13" s="2"/>
      <c r="P13" s="30">
        <f>P1-SUM(P2:P10)</f>
        <v>45</v>
      </c>
    </row>
    <row r="14" spans="1:16" ht="12.75" customHeight="1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16" ht="12.75" customHeight="1" x14ac:dyDescent="0.2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spans="1:16" ht="12.75" customHeight="1" x14ac:dyDescent="0.2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ht="12.75" customHeight="1" x14ac:dyDescent="0.2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12.75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</row>
    <row r="19" spans="1:16" ht="12.75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0" spans="1:16" ht="12.75" customHeight="1" x14ac:dyDescent="0.2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</row>
    <row r="21" spans="1:16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Nicola-Micro</cp:lastModifiedBy>
  <dcterms:modified xsi:type="dcterms:W3CDTF">2016-05-07T07:07:02Z</dcterms:modified>
</cp:coreProperties>
</file>